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<sst xmlns="http://schemas.openxmlformats.org/spreadsheetml/2006/main" count="366" uniqueCount="230">
  <si>
    <t>OBRA: PAVIMENTAÇÃO POLIÉDRICA COM PARALELEPÍPEDO CALCÁRIO E REJUNTAMENTO COM EMULSÃO ASFALTICA.</t>
  </si>
  <si>
    <t>PLANILHA CONTRATADA</t>
  </si>
  <si>
    <t>ENDEREÇO DA OBRA: DIVERSAS RUAS, AVENIDAS E TRAVESSIAS DOS BAIRROS: RINCÃO E SUMARÉ, TODOS ENQUADRADOS NO PERÍMETRO URBANO DO MUNICÍPIO DE MOSSORÓ-RN.</t>
  </si>
  <si>
    <t>EMPRESA CONTRATADA: A&amp;C CONSTRUÇÕES E SERVIÇOS EIRELI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</si>
  <si>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</si>
  <si>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</si>
  <si>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</si>
  <si>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</si>
  <si>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</si>
  <si>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</si>
  <si>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</si>
  <si>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</si>
  <si>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</si>
  <si>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</si>
  <si>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</si>
  <si>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</si>
  <si>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</si>
  <si>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</si>
  <si>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</si>
  <si>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1.</t>
  </si>
  <si>
    <t>PAVIMENTAÇÃO A PARALELEPÍPEDO</t>
  </si>
  <si>
    <t>1.1.</t>
  </si>
  <si>
    <t>ADMINISTRAÇÃO LOCAL DA OBRA</t>
  </si>
  <si>
    <t>1.1.0.1.</t>
  </si>
  <si>
    <t>COMPOSIÇÃO</t>
  </si>
  <si>
    <t>CA 00</t>
  </si>
  <si>
    <t>ADIMINISTRAÇÃO LOCAL</t>
  </si>
  <si>
    <t>UN</t>
  </si>
  <si>
    <t>1.2.</t>
  </si>
  <si>
    <t>PAVIMENTAÇÃO</t>
  </si>
  <si>
    <t>1.2.1.</t>
  </si>
  <si>
    <t>SERVIÇOS PRELIMINARES</t>
  </si>
  <si>
    <t>1.2.1.1.</t>
  </si>
  <si>
    <t>CA 01</t>
  </si>
  <si>
    <t>PLACA DE OBRA EM CHAPA DE ACO GALVANIZADO - (REF. 74209/001)</t>
  </si>
  <si>
    <t>M2</t>
  </si>
  <si>
    <t>1.2.1.2.</t>
  </si>
  <si>
    <t>CA 300</t>
  </si>
  <si>
    <t>SERVICOS TOPOGRAFICOS PARA PAVIMENTACAO, INCLUSIVE NOTA DE SERVICOS, ACOMPANHAMENTO E GREIDE (REF. SINAPI 78472)</t>
  </si>
  <si>
    <t>1.2.2.</t>
  </si>
  <si>
    <t>MOVIMENTAÇÃO DE TERRA</t>
  </si>
  <si>
    <t>1.2.2.1.</t>
  </si>
  <si>
    <t>CA 316</t>
  </si>
  <si>
    <t>ESCAVACAO E CARGA MATERIAL 1A CATEGORIA, UTILIZANDO TRATOR DE ESTEIRAS DE 110 A 160HP COM LAMINA, PESO OPERACIONAL * 13T E PA CARREGADEIRA COM 170 HP. (REF. SINAPI 74151/1)</t>
  </si>
  <si>
    <t>M3</t>
  </si>
  <si>
    <t>1.2.2.2.</t>
  </si>
  <si>
    <t>SINAPI</t>
  </si>
  <si>
    <t>REATERRO MANUAL DE VALAS COM COMPACTAÇÃO MECANIZADA. AF_04/2016</t>
  </si>
  <si>
    <t>1.2.2.3.</t>
  </si>
  <si>
    <t>CA 303</t>
  </si>
  <si>
    <t>REGULARIZAÇÃO MECANIZADA DE ÁREAS COM O USO DE MOTONIVELADORA (REF. SINAPI 79472 - OUTUBRO/2018)</t>
  </si>
  <si>
    <t>1.2.3.</t>
  </si>
  <si>
    <t>DEMOLIÇÕES E RETIRADAS</t>
  </si>
  <si>
    <t>1.2.3.1.</t>
  </si>
  <si>
    <t>CA 310</t>
  </si>
  <si>
    <t>DEMOLIÇÃO DE CALÇADAS COM UTILIZAÇÃO DE RETRO-ESCAVADEIRA, SEM REAPROVEITAMENTO, EXCLUSIVE CARGA E TRANSPORTE DE ENTULHO (REF. PMM/2020)</t>
  </si>
  <si>
    <t>1.2.3.2.</t>
  </si>
  <si>
    <t>CA 306</t>
  </si>
  <si>
    <t>RETIRADA E REPOSIÇÃO DE PENA D'ÁGUA (REF. CAERN 2100017)</t>
  </si>
  <si>
    <t>1.2.3.3.</t>
  </si>
  <si>
    <t>CA 308</t>
  </si>
  <si>
    <t>REMOÇÃO DE ÁRVORE, PORTE MÉDIO, COM UTILIZAÇÃO DE RETRO-ESCAVADEIRA (REF. ORSE 04268)</t>
  </si>
  <si>
    <t>1.2.3.4.</t>
  </si>
  <si>
    <t>CA 315</t>
  </si>
  <si>
    <t>CARGA E DESCARGA MECANIZADAS DE ENTULHO EM CAMINHAO BASCULANTE 6 M3 (REF. SINAPI 72898)</t>
  </si>
  <si>
    <t>1.2.3.5.</t>
  </si>
  <si>
    <t>TRANSPORTE COM CAMINHÃO BASCULANTE DE 6 M³, EM VIA URBANA PAVIMENTADA, DMT ATÉ 30 KM (UNIDADE: M3XKM). AF_07/2020</t>
  </si>
  <si>
    <t>M3XKM</t>
  </si>
  <si>
    <t>1.2.4.</t>
  </si>
  <si>
    <t>1.2.4.1.</t>
  </si>
  <si>
    <t>CA 12</t>
  </si>
  <si>
    <t>EXECUÇÃO DE PAVIMENTO EM PARALELEPÍPEDOS CÁLCARIO, INCLUINDO COLCHÃO DE AREIA MÉDIA (H=15CM) REJUNTAMENTO COM PEDRISCO E EMULSÃO ASFÁLTICA, SEM COMPACTAÇÃO. AF_05/2020_P (SINAPI - 101168)</t>
  </si>
  <si>
    <t>1.2.4.2.</t>
  </si>
  <si>
    <t>CA 301</t>
  </si>
  <si>
    <t>COMPACTAÇÃO MECÂNICA DO CALÇAMENTO C/ ROLO LISO - REF. SEINFRA (C0822)</t>
  </si>
  <si>
    <t>1.2.4.3.</t>
  </si>
  <si>
    <t>CA 312</t>
  </si>
  <si>
    <t>EXECUÇÃO DE VIA EM PISO INTERTRAVADO, COM BLOCO 16 FACES DE 22 X 11 CM, ESPESSURA 8 CM. AF_12/2015</t>
  </si>
  <si>
    <t>1.2.4.4.</t>
  </si>
  <si>
    <t>CA 314</t>
  </si>
  <si>
    <t>EXECUÇÃO DE VIA EM PISO INTERTRAVADO, COM BLOCO 16 FACES COLORIDO DE DE 22 X 11 CM, ESPESSURA 8 CM. AF_12/2015 (REF: SINAPE -93682)</t>
  </si>
  <si>
    <t>1.2.4.5.</t>
  </si>
  <si>
    <t>CA 313</t>
  </si>
  <si>
    <t>REJUNTAMENTO DE PAVIMENTAÇÃO DE PISO INTERTRAVADO COM CIMENTO E AREIA (REF. PMM/2020)</t>
  </si>
  <si>
    <t>1.2.4.6.</t>
  </si>
  <si>
    <t>CA 83</t>
  </si>
  <si>
    <t>ATERRO COM AREIA, ESPALHAMENTO E COMPACTAÇÃO MECÂNICA, C/ CONTROLE, MAT. DE AQUISIÇÃO (REF. SEINFRA C4814)</t>
  </si>
  <si>
    <t>1.2.5.</t>
  </si>
  <si>
    <t>MEIO-FIO</t>
  </si>
  <si>
    <t>1.2.5.1.</t>
  </si>
  <si>
    <t>ASSENTAMENTO DE GUIA (MEIO-FIO) EM TRECHO RETO, CONFECCIONADA EM CONCRETO PRÉ-FABRICADO, DIMENSÕES 100X15X13X30 CM (COMPRIMENTO X BASE INFERIOR X BASE SUPERIOR X ALTURA), PARA VIAS URBANAS (USO VIÁRIO). AF_06/2016</t>
  </si>
  <si>
    <t>M</t>
  </si>
  <si>
    <t>1.2.5.2.</t>
  </si>
  <si>
    <t>CA 106</t>
  </si>
  <si>
    <t>ALVENARIA EM TIJOLO CERAMICO FURADO 9X19X19CM, 1 VEZ (ESPESSURA 19 CM), ASSENTADO EM ARGAMASSA TRACO 1:4 (CIMENTO E AREIA MÉDIA), PREPARO MANUAL, JUNTA1 CM. INC_11/2016 (REF. CAERN 2050001)</t>
  </si>
  <si>
    <t>1.2.5.3.</t>
  </si>
  <si>
    <t>CA 309</t>
  </si>
  <si>
    <t>ESCORAMENTO DE MEIO FIO COM ARISCO (REF. SINAPI 83718_05/2016)</t>
  </si>
  <si>
    <t>1.2.6.</t>
  </si>
  <si>
    <t>CALÇADA</t>
  </si>
  <si>
    <t>1.2.6.1.</t>
  </si>
  <si>
    <t>1.2.6.2.</t>
  </si>
  <si>
    <t>CA 08</t>
  </si>
  <si>
    <t>EXECUÇÃO DE PASSEIO EM PISO INTERTRAVADO, COM BLOCO 16 FACES DE 22 X 11 CM, ESPESSURA 6 CM. AF_12/2015</t>
  </si>
  <si>
    <t>1.2.6.3.</t>
  </si>
  <si>
    <t>CA 09</t>
  </si>
  <si>
    <t>EXECUÇÃO DE VIA EM PISO INTERTRAVADO, COM BLOCO 16 FACES COLORIDO DE DE 22 X 11 CM, ESPESSURA 6 CM. AF_12/2015 (REF: SINAPE -93679)</t>
  </si>
  <si>
    <t>1.2.6.4.</t>
  </si>
  <si>
    <t>CA 11</t>
  </si>
  <si>
    <t>PISO TÁTIL DE ALERTA 25X25CM PARA PESSOAS PORTADORAS DE NECESSIDADES ESPECIAIS, ASSENTADO COM ARGAMASSA COLANTE, INCLUSIVE BASE DE REGULARIZAÇÃO, TRAÇO 1:3, ESP.=3CM (REF. CAERN 1100143)</t>
  </si>
  <si>
    <t>1.2.7.</t>
  </si>
  <si>
    <t>REVESTIMENTO</t>
  </si>
  <si>
    <t>1.2.7.1.</t>
  </si>
  <si>
    <t>CHAPISCO APLICADO EM ALVENARIA (SEM PRESENÇA DE VÃOS) E ESTRUTURAS DE CONCRETO DE FACHADA, COM COLHER DE PEDREIRO. ARGAMASSA TRAÇO 1:3 COM PREPARO EM BETONEIRA 400L. AF_06/2014</t>
  </si>
  <si>
    <t>1.2.7.2.</t>
  </si>
  <si>
    <t>CA 60</t>
  </si>
  <si>
    <t>REBOCO EM PAREDE COM ARGAMASSA DE CIMENTO, CAL HIDRATADA E AREIA MÉDIA, TRAÇO 1:1:6, ESPESSURA DE 2CM (REF. CAERN 1100104</t>
  </si>
  <si>
    <t>1.2.8.</t>
  </si>
  <si>
    <t>SINALIZAÇÃO</t>
  </si>
  <si>
    <t>1.2.8.1.</t>
  </si>
  <si>
    <t>CA 302</t>
  </si>
  <si>
    <t>PLACA ESMALTADA PARA IDENTIFICAÇÃO NR DE RUA, DIMENSÕES 45X25CM (REF. SINAPI 73916/2)</t>
  </si>
  <si>
    <t>1.2.8.2.</t>
  </si>
  <si>
    <t>CA 181</t>
  </si>
  <si>
    <t>PLACA REFLETIVA EM AÇO GALVANIZADO, INCLUSIVE SUPORTE, TRAVESSA E PARAFUSOS (REF. CAERN 1110035)</t>
  </si>
  <si>
    <t>1.2.9.</t>
  </si>
  <si>
    <t>SERVIÇOS COMPLEMENTARES</t>
  </si>
  <si>
    <t>1.2.9.1.</t>
  </si>
  <si>
    <t>ACRÉSCIMO PARA POÇO DE VISITA CIRCULAR PARA ESGOTO, EM ALVENARIA COM TIJOLOS CERÂMICOS MACIÇOS, DIÂMETRO INTERNO = 0,8 M. AF_12/2020</t>
  </si>
  <si>
    <t>1.2.9.2.</t>
  </si>
  <si>
    <t>CA 307</t>
  </si>
  <si>
    <t>LIMPEZA DE RUAS (VARRIÇÃO E REMOÇÃO DE ENTULHOS), INCLUISIVE CARGA MANUAL (REF. CAERN 2010038)</t>
  </si>
  <si>
    <t>1.2.9.3.</t>
  </si>
  <si>
    <t>CA 311</t>
  </si>
  <si>
    <t>FORNECIMENTO CAVALETES COM ESTRUTURA DE MADEIRA E PLACAS DE ZINCO (1,10X1,20)M E LETREIROS COMPELÍCULA SEMI-REFLETIVA</t>
  </si>
  <si>
    <t>1.2.9.4.</t>
  </si>
  <si>
    <t>CONE DE SINALIZACAO EM PVC RIGIDO COM FAIXA REFLETIVA, H = 70 / 76 CM</t>
  </si>
  <si>
    <t>1.3.</t>
  </si>
  <si>
    <t>DRENAGEM</t>
  </si>
  <si>
    <t>1.3.1.</t>
  </si>
  <si>
    <t>1.3.1.1.</t>
  </si>
  <si>
    <t>ESCAVAÇÃO MECANIZADA DE VALA COM PROF. ATÉ 1,5 M (MÉDIA ENTRE MONTANTE E JUSANTE/UMA COMPOSIÇÃO POR TRECHO), COM RETROESCAVADEIRA (0,26 M3/88 HP), LARG. DE 0,8 M A 1,5 M, EM SOLO DE 1A CATEGORIA, EM LOCAIS COM ALTO NÍVEL DE INTERFERÊNCIA. AF_02/2021</t>
  </si>
  <si>
    <t>1.3.1.2.</t>
  </si>
  <si>
    <t>ESCAVAÇÃO MECANIZADA DE VALA COM PROF. MAIOR QUE 1,5 M ATÉ 3,0 M (MÉDIA ENTRE MONTANTE E JUSANTE/UMA COMPOSIÇÃO POR TRECHO), COM RETROESCAVADEIRA (0,26 M3/ POTÊNCIA:88 HP), LARGURA DE 0,8 M A 1,5 M, EM SOLO DE 1A CATEGORIA, EM LOCAIS COM ALTO NÍVEL DE INTERFERÊNCIA. AF_02/2021</t>
  </si>
  <si>
    <t>1.3.1.3.</t>
  </si>
  <si>
    <t>ESCAVAÇÃO MANUAL DE VALA COM PROFUNDIDADE MENOR OU IGUAL A 1,30 M. AF_02/2021</t>
  </si>
  <si>
    <t>1.3.1.4.</t>
  </si>
  <si>
    <t>REATERRO MECANIZADO DE VALA COM RETROESCAVADEIRA (CAPACIDADE DA CAÇAMBA DA RETRO: 0,26 M³ / POTÊNCIA: 88 HP), LARGURA DE 0,8 A 1,5 M, PROFUNDIDADE ATÉ 1,5 M, COM SOLO DE 1ª CATEGORIA EM LOCAIS COM ALTO NÍVEL DE INTERFERÊNCIA. AF_04/2016</t>
  </si>
  <si>
    <t>1.3.1.5.</t>
  </si>
  <si>
    <t>COMPACTADOR DE SOLOS DE PERCUSSÃO (SOQUETE) COM MOTOR A GASOLINA 4 TEMPOS, POTÊNCIA 4 CV - DEPRECIAÇÃO. AF_08/2015</t>
  </si>
  <si>
    <t>H</t>
  </si>
  <si>
    <t>1.3.1.6.</t>
  </si>
  <si>
    <t>ATERRO MECANIZADO DE VALA COM RETROESCAVADEIRA (CAPACIDADE DA CAÇAMBA DA RETRO: 0,26 M³ / POTÊNCIA: 88 HP), LARGURA DE 0,8 A 1,5 M, PROFUNDIDADE ATÉ 1,5 M, COM AREIA PARA ATERRO. AF_05/2016</t>
  </si>
  <si>
    <t>1.3.1.7.</t>
  </si>
  <si>
    <t>ESCAVAÇÃO MECANIZADA DE VALA COM PROF. MAIOR QUE 1,5 M ATÉ 3,0 M (MÉDIA ENTRE MONTANTE E JUSANTE/UMA COMPOSIÇÃO POR TRECHO), COM RETROESCAVADEIRA (0,26 M3/88 HP), LARG. DE 0,8 M A 1,5 M, EM SOLO DE 2ª CATEGORIA, EM LOCAIS COM ALTO NÍVEL DE INTERFERÊNCIA.AF_02/2021</t>
  </si>
  <si>
    <t>1.3.1.8.</t>
  </si>
  <si>
    <t>PREPARO DE FUNDO DE VALA COM LARGURA MAIOR OU IGUAL A 1,5 M E MENOR QUE 2,5 M, COM CAMADA DE AREIA, LANÇAMENTO MECANIZADO. AF_08/2020</t>
  </si>
  <si>
    <t>1.3.1.9.</t>
  </si>
  <si>
    <t>1.3.1.10.</t>
  </si>
  <si>
    <t>ESCORAMENTO DE VALA, TIPO BLINDAGEM COM PROFUNDIDADE DE 0 A 1,5 M, LARGURA MAIOR OU IGUAL A 1,5 M E MENOR QUE 2,5 M - EXECUÇÃO, NÃO INCLUI MATERIAL. AF_08/2020</t>
  </si>
  <si>
    <t>1.3.1.11.</t>
  </si>
  <si>
    <t>ESCORAMENTO DE VALA, TIPO BLINDAGEM, COM PROFUNDIDADE DE 1,5 A 3,0 M, LARGURA MAIOR OU IGUAL A 1,5 M E MENOR QUE 2,5 M - EXECUÇÃO, NÃO INCLUI MATERIAL. AF_08/2020</t>
  </si>
  <si>
    <t>1.3.1.12.</t>
  </si>
  <si>
    <t>ESCORAMENTO DE VALA, TIPO BLINDAGEM, COM PROFUNDIDADE DE 3,0 A 4,5 M, LARGURA MAIOR OU IGUAL A 1,5 M E MENOR QUE 2,5 M - EXECUÇÃO, NÃO INCLUI MATERIAL. AF_08/2020</t>
  </si>
  <si>
    <t>1.3.1.13.</t>
  </si>
  <si>
    <t>ESCAVAÇÃO MECANIZADA DE VALA COM PROF. MAIOR QUE 3,0 M ATÉ 4,5 M(MÉDIA MONTANTE E JUSANTE/UMA COMPOSIÇÃO POR TRECHO), ESCAVADEIRA (0,8 M3), LARG. MENOR QUE 1,5 M, EM SOLO DE 1A CATEGORIA, EM LOCAIS COM ALTO NÍVEL DE INTERFERÊNCIA. AF_02/2021</t>
  </si>
  <si>
    <t>1.3.2.</t>
  </si>
  <si>
    <t>TUBOS E CAIXAS</t>
  </si>
  <si>
    <t>1.3.2.1.</t>
  </si>
  <si>
    <t>CAIXA PARA BOCA DE LOBO SIMPLES RETANGULAR, EM ALVENARIA COM TIJOLOS CERÂMICOS MACIÇOS, DIMENSÕES INTERNAS: 0,6X1X1,2 M. AF_12/2020</t>
  </si>
  <si>
    <t>1.3.2.2.</t>
  </si>
  <si>
    <t>LOCAÇÃO DE REDE DE ÁGUA OU ESGOTO. AF_10/2018</t>
  </si>
  <si>
    <t>1.3.2.3.</t>
  </si>
  <si>
    <t>CA 317</t>
  </si>
  <si>
    <t>TAMPAO FOFO ARTICULADO, CLASSE D400 CARGA MAX 40 T, REDONDO TAMPA 600 MM, REDE PLUVIAL/ESGOTO, P = CHAMINE CX AREIA / POCO VISITA ASSENTADO COM ARG CIM/AREIA 1:4, FORNECIMENTO E ASSENTAMENTO</t>
  </si>
  <si>
    <t>1.3.2.4.</t>
  </si>
  <si>
    <t>CA 318</t>
  </si>
  <si>
    <t>TUBO DE CONCRETO PARA REDES COLETORAS DE ÁGUAS PLUVIAIS, DIÂMETRO DE 400 MM, SIMPLES, JUNTA RÍGIDA, INSTALADO EM LOCAL COM BAIXO NÍVEL DE INTERFERÊNCIAS - FORNECIMENTO E ASSENTAMENTO.</t>
  </si>
  <si>
    <t>1.3.2.5.</t>
  </si>
  <si>
    <t>CA 319</t>
  </si>
  <si>
    <t>TUBO DE CONCRETO PARA REDES COLETORAS DE ÁGUAS PLUVIAIS, DIÂMETRO DE 600 M, JUNTA RÍGIDA, INSTALADO EM LOCAL COM BAIXO NÍVEL DE INTERFERÊNCIAS - FORNECIMENTO E ASSENTAMENTO.</t>
  </si>
  <si>
    <t>1.3.2.6.</t>
  </si>
  <si>
    <t>CA 320</t>
  </si>
  <si>
    <t>TUBO DE CONCRETO PARA REDES COLETORAS DE ÁGUAS PLUVIAIS, DIÂMETRO DE 1000 MM, JUNTA RÍGIDA, INSTALADO EM LOCAL COM BAIXO NÍVEL DE INTERFERÊNCIAS - FORNECIMENTO E ASSENTAMENTO.</t>
  </si>
  <si>
    <t>1.3.2.7.</t>
  </si>
  <si>
    <t>CA 321</t>
  </si>
  <si>
    <t>TUBO DE CONCRETO PARA REDES COLETORAS DE ÁGUAS PLUVIAIS, DIÂMETRO DE 1200 MM, JUNTA RÍGIDA, INSTALADO EM LOCAL COM BAIXO NÍVEL DE INTERFERÊNCIAS - FORNECIMENTO E ASSENTAMENTO.</t>
  </si>
  <si>
    <t>1.3.2.8.</t>
  </si>
  <si>
    <t>CA 322</t>
  </si>
  <si>
    <t>TUBO DE CONCRETO PARA REDES COLETORAS DE ÁGUAS PLUVIAIS, DIÂMETRO DE 1500 MM, JUNTA RÍGIDA, INSTALADO EM LOCAL COM BAIXO NÍVEL DE INTERFERÊNCIAS - FORNECIMENTO E ASSENTAMENTO.</t>
  </si>
  <si>
    <t>1.3.2.9.</t>
  </si>
  <si>
    <t>BASE PARA POÇO DE VISITA RETANGULAR PARA DRENAGEM, EM ALVENARIA COM BLOCOS DE CONCRETO, DIMENSÕES INTERNAS = 2X3 M, PROFUNDIDADE = 1,45 M, EXCLUINDO TAMPÃO. AF_12/2020</t>
  </si>
  <si>
    <t>1.3.2.10.</t>
  </si>
  <si>
    <t>ACRÉSCIMO PARA POÇO DE VISITA RETANGULAR PARA DRENAGEM, EM ALVENARIA COM BLOCOS DE CONCRETO, DIMENSÕES INTERNAS = 2X3 M. AF_12/2020</t>
  </si>
  <si>
    <t>1.3.2.11.</t>
  </si>
  <si>
    <t>BASE PARA POÇO DE VISITA RETANGULAR PARA DRENAGEM, EM ALVENARIA COM BLOCOS DE CONCRETO, DIMENSÕES INTERNAS = 2,5X2,5 M, PROFUNDIDADE = 1,45 M, EXCLUINDO TAMPÃO. AF_12/2020</t>
  </si>
  <si>
    <t>1.3.2.12.</t>
  </si>
  <si>
    <t>ACRÉSCIMO PARA POÇO DE VISITA RETANGULAR PARA DRENAGEM, EM ALVENARIA COM BLOCOS DE CONCRETO, DIMENSÕES INTERNAS = 2,5X2,5 M. AF_12/2020</t>
  </si>
  <si>
    <t>1.3.2.13.</t>
  </si>
  <si>
    <t>BASE PARA POÇO DE VISITA RETANGULAR PARA DRENAGEM, EM ALVENARIA COM BLOCOS DE CONCRETO, DIMENSÕES INTERNAS = 1,5X2,5 M, PROFUNDIDADE = 1,45 M, EXCLUINDO TAMPÃO. AF_12/2020</t>
  </si>
  <si>
    <t>1.3.2.14.</t>
  </si>
  <si>
    <t>ACRÉSCIMO PARA POÇO DE VISITA RETANGULAR PARA DRENAGEM, EM ALVENARIA COM BLOCOS DE CONCRETO, DIMENSÕES INTERNAS = 1,5X2,5 M. AF_12/2020</t>
  </si>
  <si>
    <t>1.3.2.15.</t>
  </si>
  <si>
    <t>BASE PARA POÇO DE VISITA RETANGULAR PARA DRENAGEM, EM ALVENARIA COM BLOCOS DE CONCRETO, DIMENSÕES INTERNAS = 2X2,5 M, PROFUNDIDADE = 1,45 M, EXCLUINDO TAMPÃO. AF_12/2020</t>
  </si>
  <si>
    <t>1.3.2.16.</t>
  </si>
  <si>
    <t>ACRÉSCIMO PARA POÇO DE VISITA RETANGULAR PARA DRENAGEM, EM ALVENARIA COM BLOCOS DE CONCRETO, DIMENSÕES INTERNAS = 2X2,5 M. AF_12/2020</t>
  </si>
  <si>
    <t>1.3.2.17.</t>
  </si>
  <si>
    <t>BASE PARA POÇO DE VISITA RETANGULAR PARA DRENAGEM, EM ALVENARIA COM BLOCOS DE CONCRETO, DIMENSÕES INTERNAS = 1,5X1,5 M, PROFUNDIDADE = 1,45 M, EXCLUINDO TAMPÃO. AF_12/2020</t>
  </si>
  <si>
    <t>1.3.2.18.</t>
  </si>
  <si>
    <t>ACRÉSCIMO PARA POÇO DE VISITA RETANGULAR PARA DRENAGEM, EM ALVENARIA COM BLOCOS DE CONCRETO, DIMENSÕES INTERNAS = 1,5X1,5 M. AF_12/2020</t>
  </si>
  <si>
    <t>1.3.3.</t>
  </si>
  <si>
    <t>1.3.3.1.</t>
  </si>
  <si>
    <t>SINALIZAÇÃO COM FITA FIXADA EM CONE PLÁSTICO, INCLUINDO CONE. AF_11/2017</t>
  </si>
  <si>
    <t>1.3.4.</t>
  </si>
  <si>
    <t>DIVERSOS</t>
  </si>
  <si>
    <t>1.3.4.1.</t>
  </si>
  <si>
    <t>TUBO, PVC, SOLDÁVEL, DN 20MM, INSTALADO EM RAMAL DE DISTRIBUIÇÃO DE ÁGUA - FORNECIMENTO E INSTALAÇÃO. AF_12/2014</t>
  </si>
  <si>
    <t>1.3.4.2.</t>
  </si>
  <si>
    <t>TUBO, PVC, SOLDÁVEL, DN 25MM, INSTALADO EM RAMAL DE DISTRIBUIÇÃO DE ÁGUA - FORNECIMENTO E INSTALAÇÃO. AF_12/2014</t>
  </si>
  <si>
    <t>1.3.4.3.</t>
  </si>
  <si>
    <t>TUBO, PVC, SOLDÁVEL, DN 60MM, INSTALADO EM PRUMADA DE ÁGUA - FORNECIMENTO E INSTALAÇÃO. AF_12/2014</t>
  </si>
  <si>
    <t>1.3.4.4.</t>
  </si>
  <si>
    <t xml:space="preserve">COMPOSIÇÃO </t>
  </si>
  <si>
    <t>CA 323</t>
  </si>
  <si>
    <t>ESGOTAMENTO COM ELETROBOMBA ELÉTRICA DE IMERSÃO DE 1KW ATÉ 8,00 M PROFUNDIDADE</t>
  </si>
  <si>
    <t>VALOR TOTAL SEM  AJUSTE</t>
  </si>
  <si>
    <t>VALOR TOTAL DE REAJUSTE</t>
  </si>
  <si>
    <t>VALOR TOTAL CONTRATADO</t>
  </si>
  <si>
    <t>VALOR FINAL CONTRATADO:</t>
  </si>
  <si>
    <t>DEZ MILHÕES CENTO E VINTE E SETE MIL SETECENTOS E DEZ REAIS E SETE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</si>
</sst>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3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sz val="12.0"/>
      <color rgb="FF000000"/>
      <name val="Arial"/>
    </font>
    <font>
      <b/>
      <color theme="1"/>
      <name val="Arial"/>
    </font>
    <font>
      <color theme="1"/>
      <name val="Arial"/>
    </font>
    <font>
      <b/>
      <color rgb="FF000000"/>
      <name val="Arial"/>
    </font>
    <font>
      <color rgb="FF000000"/>
      <name val="Verdana"/>
    </font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3" fillId="0" fontId="2" numFmtId="0" xfId="0" applyBorder="1" applyFont="1"/>
    <xf borderId="4" fillId="0" fontId="4" numFmtId="49" xfId="0" applyAlignment="1" applyBorder="1" applyFont="1" applyNumberForma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49" xfId="0" applyAlignment="1" applyBorder="1" applyFont="1" applyNumberFormat="1">
      <alignment horizontal="left" readingOrder="0"/>
    </xf>
    <xf borderId="4" fillId="0" fontId="5" numFmtId="49" xfId="0" applyAlignment="1" applyBorder="1" applyFont="1" applyNumberFormat="1">
      <alignment horizontal="left" readingOrder="0" shrinkToFit="0" wrapText="0"/>
    </xf>
    <xf borderId="7" fillId="0" fontId="6" numFmtId="49" xfId="0" applyAlignment="1" applyBorder="1" applyFont="1" applyNumberFormat="1">
      <alignment horizontal="right" vertical="center"/>
    </xf>
    <xf borderId="8" fillId="0" fontId="6" numFmtId="164" xfId="0" applyAlignment="1" applyBorder="1" applyFont="1" applyNumberFormat="1">
      <alignment horizontal="center" vertical="bottom"/>
    </xf>
    <xf borderId="8" fillId="0" fontId="6" numFmtId="164" xfId="0" applyAlignment="1" applyBorder="1" applyFont="1" applyNumberFormat="1">
      <alignment horizontal="left" vertical="bottom"/>
    </xf>
    <xf borderId="0" fillId="0" fontId="7" numFmtId="0" xfId="0" applyAlignment="1" applyFont="1">
      <alignment vertical="bottom"/>
    </xf>
    <xf borderId="0" fillId="0" fontId="7" numFmtId="164" xfId="0" applyAlignment="1" applyFont="1" applyNumberFormat="1">
      <alignment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6" numFmtId="164" xfId="0" applyAlignment="1" applyBorder="1" applyFont="1" applyNumberFormat="1">
      <alignment horizontal="center" readingOrder="0" vertical="bottom"/>
    </xf>
    <xf borderId="8" fillId="0" fontId="7" numFmtId="164" xfId="0" applyAlignment="1" applyBorder="1" applyFont="1" applyNumberFormat="1">
      <alignment horizontal="left" vertical="bottom"/>
    </xf>
    <xf borderId="12" fillId="2" fontId="6" numFmtId="49" xfId="0" applyAlignment="1" applyBorder="1" applyFill="1" applyFont="1" applyNumberFormat="1">
      <alignment horizontal="center" readingOrder="0"/>
    </xf>
    <xf borderId="12" fillId="2" fontId="6" numFmtId="0" xfId="0" applyAlignment="1" applyBorder="1" applyFont="1">
      <alignment horizontal="center" readingOrder="0"/>
    </xf>
    <xf borderId="12" fillId="2" fontId="6" numFmtId="0" xfId="0" applyAlignment="1" applyBorder="1" applyFont="1">
      <alignment horizontal="center" readingOrder="0" shrinkToFit="0" wrapText="1"/>
    </xf>
    <xf borderId="5" fillId="0" fontId="8" numFmtId="0" xfId="0" applyAlignment="1" applyBorder="1" applyFont="1">
      <alignment horizontal="center" readingOrder="0" shrinkToFit="0" vertical="bottom" wrapText="0"/>
    </xf>
    <xf borderId="4" fillId="0" fontId="8" numFmtId="164" xfId="0" applyAlignment="1" applyBorder="1" applyFont="1" applyNumberFormat="1">
      <alignment horizontal="center" readingOrder="0" shrinkToFit="0" vertical="bottom" wrapText="0"/>
    </xf>
    <xf borderId="13" fillId="0" fontId="2" numFmtId="0" xfId="0" applyBorder="1" applyFont="1"/>
    <xf borderId="13" fillId="2" fontId="6" numFmtId="0" xfId="0" applyAlignment="1" applyBorder="1" applyFont="1">
      <alignment horizontal="center" readingOrder="0"/>
    </xf>
    <xf borderId="12" fillId="0" fontId="6" numFmtId="164" xfId="0" applyAlignment="1" applyBorder="1" applyFont="1" applyNumberFormat="1">
      <alignment horizontal="center" readingOrder="0"/>
    </xf>
    <xf borderId="13" fillId="2" fontId="6" numFmtId="164" xfId="0" applyAlignment="1" applyBorder="1" applyFont="1" applyNumberFormat="1">
      <alignment horizontal="left" readingOrder="0"/>
    </xf>
    <xf borderId="14" fillId="0" fontId="2" numFmtId="0" xfId="0" applyBorder="1" applyFont="1"/>
    <xf borderId="8" fillId="3" fontId="8" numFmtId="49" xfId="0" applyAlignment="1" applyBorder="1" applyFill="1" applyFont="1" applyNumberFormat="1">
      <alignment horizontal="center" readingOrder="0"/>
    </xf>
    <xf borderId="8" fillId="3" fontId="6" numFmtId="0" xfId="0" applyAlignment="1" applyBorder="1" applyFont="1">
      <alignment horizontal="center" shrinkToFit="0" wrapText="0"/>
    </xf>
    <xf borderId="8" fillId="3" fontId="6" numFmtId="0" xfId="0" applyAlignment="1" applyBorder="1" applyFont="1">
      <alignment horizontal="center"/>
    </xf>
    <xf borderId="8" fillId="3" fontId="8" numFmtId="0" xfId="0" applyAlignment="1" applyBorder="1" applyFont="1">
      <alignment horizontal="left" readingOrder="0"/>
    </xf>
    <xf borderId="8" fillId="3" fontId="9" numFmtId="0" xfId="0" applyAlignment="1" applyBorder="1" applyFont="1">
      <alignment horizontal="center"/>
    </xf>
    <xf borderId="8" fillId="3" fontId="10" numFmtId="2" xfId="0" applyAlignment="1" applyBorder="1" applyFont="1" applyNumberFormat="1">
      <alignment horizontal="center"/>
    </xf>
    <xf borderId="8" fillId="3" fontId="8" numFmtId="164" xfId="0" applyAlignment="1" applyBorder="1" applyFont="1" applyNumberFormat="1">
      <alignment horizontal="left"/>
    </xf>
    <xf borderId="8" fillId="3" fontId="6" numFmtId="164" xfId="0" applyAlignment="1" applyBorder="1" applyFont="1" applyNumberFormat="1">
      <alignment horizontal="left" readingOrder="0" shrinkToFit="0" wrapText="0"/>
    </xf>
    <xf borderId="0" fillId="0" fontId="7" numFmtId="0" xfId="0" applyAlignment="1" applyFont="1">
      <alignment shrinkToFit="0" vertical="bottom" wrapText="0"/>
    </xf>
    <xf borderId="0" fillId="0" fontId="8" numFmtId="164" xfId="0" applyAlignment="1" applyFont="1" applyNumberFormat="1">
      <alignment horizontal="right" readingOrder="0"/>
    </xf>
    <xf borderId="8" fillId="3" fontId="7" numFmtId="0" xfId="0" applyAlignment="1" applyBorder="1" applyFont="1">
      <alignment horizontal="center" readingOrder="0" shrinkToFit="0" wrapText="0"/>
    </xf>
    <xf borderId="8" fillId="3" fontId="7" numFmtId="0" xfId="0" applyAlignment="1" applyBorder="1" applyFont="1">
      <alignment horizontal="center" readingOrder="0"/>
    </xf>
    <xf borderId="8" fillId="3" fontId="9" numFmtId="164" xfId="0" applyAlignment="1" applyBorder="1" applyFont="1" applyNumberFormat="1">
      <alignment horizontal="left"/>
    </xf>
    <xf borderId="11" fillId="3" fontId="6" numFmtId="164" xfId="0" applyAlignment="1" applyBorder="1" applyFont="1" applyNumberFormat="1">
      <alignment horizontal="left" readingOrder="0" shrinkToFit="0" wrapText="0"/>
    </xf>
    <xf borderId="8" fillId="2" fontId="10" numFmtId="49" xfId="0" applyAlignment="1" applyBorder="1" applyFont="1" applyNumberFormat="1">
      <alignment horizontal="center" readingOrder="0"/>
    </xf>
    <xf borderId="8" fillId="0" fontId="7" numFmtId="0" xfId="0" applyAlignment="1" applyBorder="1" applyFont="1">
      <alignment horizontal="center" readingOrder="0" shrinkToFit="0" wrapText="0"/>
    </xf>
    <xf borderId="8" fillId="0" fontId="7" numFmtId="0" xfId="0" applyAlignment="1" applyBorder="1" applyFont="1">
      <alignment horizontal="center" readingOrder="0"/>
    </xf>
    <xf borderId="8" fillId="2" fontId="10" numFmtId="0" xfId="0" applyAlignment="1" applyBorder="1" applyFont="1">
      <alignment horizontal="left" readingOrder="0"/>
    </xf>
    <xf borderId="8" fillId="2" fontId="10" numFmtId="0" xfId="0" applyAlignment="1" applyBorder="1" applyFont="1">
      <alignment horizontal="center" readingOrder="0"/>
    </xf>
    <xf borderId="8" fillId="2" fontId="10" numFmtId="2" xfId="0" applyAlignment="1" applyBorder="1" applyFont="1" applyNumberFormat="1">
      <alignment horizontal="center" readingOrder="0"/>
    </xf>
    <xf borderId="8" fillId="2" fontId="10" numFmtId="164" xfId="0" applyAlignment="1" applyBorder="1" applyFont="1" applyNumberFormat="1">
      <alignment horizontal="left" readingOrder="0"/>
    </xf>
    <xf borderId="8" fillId="0" fontId="6" numFmtId="164" xfId="0" applyAlignment="1" applyBorder="1" applyFont="1" applyNumberFormat="1">
      <alignment horizontal="left" readingOrder="0" shrinkToFit="0" wrapText="0"/>
    </xf>
    <xf borderId="0" fillId="0" fontId="10" numFmtId="164" xfId="0" applyAlignment="1" applyFont="1" applyNumberFormat="1">
      <alignment horizontal="right" readingOrder="0" shrinkToFit="0" wrapText="0"/>
    </xf>
    <xf borderId="8" fillId="0" fontId="10" numFmtId="49" xfId="0" applyAlignment="1" applyBorder="1" applyFont="1" applyNumberFormat="1">
      <alignment horizontal="center" readingOrder="0"/>
    </xf>
    <xf borderId="8" fillId="0" fontId="10" numFmtId="0" xfId="0" applyAlignment="1" applyBorder="1" applyFont="1">
      <alignment horizontal="left" readingOrder="0"/>
    </xf>
    <xf borderId="11" fillId="0" fontId="7" numFmtId="164" xfId="0" applyAlignment="1" applyBorder="1" applyFont="1" applyNumberFormat="1">
      <alignment horizontal="left" readingOrder="0" shrinkToFit="0" wrapText="0"/>
    </xf>
    <xf borderId="8" fillId="4" fontId="7" numFmtId="164" xfId="0" applyAlignment="1" applyBorder="1" applyFill="1" applyFont="1" applyNumberFormat="1">
      <alignment horizontal="left" readingOrder="0" shrinkToFit="0" wrapText="0"/>
    </xf>
    <xf borderId="0" fillId="4" fontId="7" numFmtId="0" xfId="0" applyAlignment="1" applyFont="1">
      <alignment shrinkToFit="0" vertical="bottom" wrapText="0"/>
    </xf>
    <xf borderId="11" fillId="4" fontId="7" numFmtId="164" xfId="0" applyAlignment="1" applyBorder="1" applyFont="1" applyNumberFormat="1">
      <alignment horizontal="left" readingOrder="0" shrinkToFit="0" wrapText="0"/>
    </xf>
    <xf borderId="8" fillId="0" fontId="10" numFmtId="164" xfId="0" applyAlignment="1" applyBorder="1" applyFont="1" applyNumberFormat="1">
      <alignment horizontal="left" readingOrder="0" shrinkToFit="0" wrapText="0"/>
    </xf>
    <xf borderId="14" fillId="0" fontId="7" numFmtId="0" xfId="0" applyAlignment="1" applyBorder="1" applyFont="1">
      <alignment horizontal="center" readingOrder="0" shrinkToFit="0" wrapText="0"/>
    </xf>
    <xf borderId="8" fillId="0" fontId="10" numFmtId="0" xfId="0" applyAlignment="1" applyBorder="1" applyFont="1">
      <alignment horizontal="center" readingOrder="0" shrinkToFit="0" vertical="bottom" wrapText="0"/>
    </xf>
    <xf borderId="8" fillId="0" fontId="6" numFmtId="0" xfId="0" applyAlignment="1" applyBorder="1" applyFont="1">
      <alignment horizontal="center" readingOrder="0"/>
    </xf>
    <xf borderId="4" fillId="5" fontId="6" numFmtId="49" xfId="0" applyAlignment="1" applyBorder="1" applyFill="1" applyFont="1" applyNumberFormat="1">
      <alignment horizontal="right" vertical="bottom"/>
    </xf>
    <xf borderId="8" fillId="5" fontId="6" numFmtId="164" xfId="0" applyAlignment="1" applyBorder="1" applyFont="1" applyNumberFormat="1">
      <alignment horizontal="left" readingOrder="0" shrinkToFit="0" wrapText="0"/>
    </xf>
    <xf borderId="0" fillId="0" fontId="7" numFmtId="164" xfId="0" applyAlignment="1" applyFont="1" applyNumberFormat="1">
      <alignment shrinkToFit="0" vertical="bottom" wrapText="0"/>
    </xf>
    <xf borderId="11" fillId="5" fontId="6" numFmtId="164" xfId="0" applyAlignment="1" applyBorder="1" applyFont="1" applyNumberFormat="1">
      <alignment horizontal="left" readingOrder="0" shrinkToFit="0" wrapText="0"/>
    </xf>
    <xf borderId="9" fillId="0" fontId="10" numFmtId="49" xfId="0" applyAlignment="1" applyBorder="1" applyFont="1" applyNumberFormat="1">
      <alignment horizontal="right" readingOrder="0" shrinkToFit="0" wrapText="0"/>
    </xf>
    <xf borderId="10" fillId="0" fontId="6" numFmtId="0" xfId="0" applyAlignment="1" applyBorder="1" applyFont="1">
      <alignment horizontal="left" readingOrder="0" shrinkToFit="0" wrapText="1"/>
    </xf>
    <xf borderId="0" fillId="0" fontId="11" numFmtId="49" xfId="0" applyAlignment="1" applyFont="1" applyNumberFormat="1">
      <alignment horizontal="center" shrinkToFit="0" vertical="bottom" wrapText="0"/>
    </xf>
    <xf borderId="0" fillId="0" fontId="11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1"/>
    </xf>
    <xf borderId="0" fillId="0" fontId="11" numFmtId="0" xfId="0" applyAlignment="1" applyFont="1">
      <alignment horizontal="center" shrinkToFit="0" vertical="bottom" wrapText="0"/>
    </xf>
    <xf borderId="0" fillId="0" fontId="11" numFmtId="164" xfId="0" applyAlignment="1" applyFont="1" applyNumberFormat="1">
      <alignment shrinkToFit="0" vertical="bottom" wrapText="0"/>
    </xf>
    <xf borderId="0" fillId="0" fontId="11" numFmtId="164" xfId="0" applyAlignment="1" applyFont="1" applyNumberFormat="1">
      <alignment horizontal="left" shrinkToFit="0" vertical="bottom" wrapText="0"/>
    </xf>
    <xf borderId="0" fillId="0" fontId="12" numFmtId="49" xfId="0" applyFont="1" applyNumberFormat="1"/>
    <xf borderId="0" fillId="0" fontId="12" numFmtId="0" xfId="0" applyAlignment="1" applyFont="1">
      <alignment shrinkToFit="0" wrapText="1"/>
    </xf>
    <xf borderId="0" fillId="0" fontId="12" numFmtId="0" xfId="0" applyAlignment="1" applyFont="1">
      <alignment horizontal="center"/>
    </xf>
    <xf borderId="0" fillId="0" fontId="12" numFmtId="164" xfId="0" applyFont="1" applyNumberFormat="1"/>
    <xf borderId="0" fillId="0" fontId="12" numFmtId="164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8.88"/>
    <col customWidth="1" min="5" max="5" width="13.75"/>
    <col customWidth="1" min="6" max="6" width="15.0"/>
    <col customWidth="1" min="7" max="7" width="29.13"/>
    <col customWidth="1" min="8" max="8" width="16.13"/>
    <col customWidth="1" min="10" max="10" width="14.5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6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6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7" t="s">
        <v>1</v>
      </c>
      <c r="B4" s="8"/>
      <c r="C4" s="8"/>
      <c r="D4" s="8"/>
      <c r="E4" s="8"/>
      <c r="F4" s="8"/>
      <c r="G4" s="8"/>
      <c r="H4" s="9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10" t="s">
        <v>2</v>
      </c>
      <c r="B5" s="8"/>
      <c r="C5" s="8"/>
      <c r="D5" s="8"/>
      <c r="E5" s="8"/>
      <c r="F5" s="8"/>
      <c r="G5" s="8"/>
      <c r="H5" s="9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1" t="s">
        <v>3</v>
      </c>
      <c r="B6" s="8"/>
      <c r="C6" s="8"/>
      <c r="D6" s="8"/>
      <c r="E6" s="8"/>
      <c r="F6" s="8"/>
      <c r="G6" s="8"/>
      <c r="H6" s="9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2" t="s">
        <v>4</v>
      </c>
      <c r="B7" s="2"/>
      <c r="C7" s="2"/>
      <c r="D7" s="2"/>
      <c r="E7" s="2"/>
      <c r="F7" s="3"/>
      <c r="G7" s="13" t="s">
        <v>5</v>
      </c>
      <c r="H7" s="14" t="s">
        <v>6</v>
      </c>
      <c r="I7" s="15"/>
      <c r="J7" s="16"/>
      <c r="K7" s="15"/>
      <c r="L7" s="15"/>
      <c r="M7" s="15"/>
      <c r="N7" s="15"/>
      <c r="O7" s="15"/>
      <c r="P7" s="15"/>
      <c r="Q7" s="15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7"/>
      <c r="B8" s="18"/>
      <c r="C8" s="18"/>
      <c r="D8" s="18"/>
      <c r="E8" s="18"/>
      <c r="F8" s="19"/>
      <c r="G8" s="20" t="s">
        <v>7</v>
      </c>
      <c r="H8" s="20"/>
      <c r="I8" s="15"/>
      <c r="J8" s="16"/>
      <c r="K8" s="15"/>
      <c r="L8" s="15"/>
      <c r="M8" s="15"/>
      <c r="N8" s="15"/>
      <c r="O8" s="15"/>
      <c r="P8" s="15"/>
      <c r="Q8" s="15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2" t="s">
        <v>8</v>
      </c>
      <c r="B9" s="2"/>
      <c r="C9" s="2"/>
      <c r="D9" s="2"/>
      <c r="E9" s="2"/>
      <c r="F9" s="3"/>
      <c r="G9" s="13" t="s">
        <v>5</v>
      </c>
      <c r="H9" s="14" t="s">
        <v>6</v>
      </c>
      <c r="I9" s="15"/>
      <c r="J9" s="16"/>
      <c r="K9" s="15"/>
      <c r="L9" s="15"/>
      <c r="M9" s="15"/>
      <c r="N9" s="15"/>
      <c r="O9" s="15"/>
      <c r="P9" s="15"/>
      <c r="Q9" s="15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7"/>
      <c r="B10" s="18"/>
      <c r="C10" s="18"/>
      <c r="D10" s="18"/>
      <c r="E10" s="18"/>
      <c r="F10" s="19"/>
      <c r="G10" s="20" t="s">
        <v>7</v>
      </c>
      <c r="H10" s="21"/>
      <c r="I10" s="15"/>
      <c r="J10" s="16"/>
      <c r="K10" s="15"/>
      <c r="L10" s="15"/>
      <c r="M10" s="15"/>
      <c r="N10" s="15"/>
      <c r="O10" s="15"/>
      <c r="P10" s="15"/>
      <c r="Q10" s="15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2" t="s">
        <v>9</v>
      </c>
      <c r="B11" s="23" t="s">
        <v>10</v>
      </c>
      <c r="C11" s="23" t="s">
        <v>11</v>
      </c>
      <c r="D11" s="24" t="s">
        <v>12</v>
      </c>
      <c r="E11" s="25" t="s">
        <v>13</v>
      </c>
      <c r="F11" s="9"/>
      <c r="G11" s="26" t="s">
        <v>14</v>
      </c>
      <c r="H11" s="9"/>
      <c r="I11" s="4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7"/>
      <c r="B12" s="27"/>
      <c r="C12" s="27"/>
      <c r="D12" s="27"/>
      <c r="E12" s="28" t="s">
        <v>15</v>
      </c>
      <c r="F12" s="28" t="s">
        <v>16</v>
      </c>
      <c r="G12" s="29" t="s">
        <v>17</v>
      </c>
      <c r="H12" s="30" t="s">
        <v>18</v>
      </c>
      <c r="I12" s="4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31"/>
      <c r="B13" s="31"/>
      <c r="C13" s="31"/>
      <c r="D13" s="31"/>
      <c r="E13" s="31"/>
      <c r="F13" s="31"/>
      <c r="G13" s="31"/>
      <c r="H13" s="27"/>
      <c r="I13" s="4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32" t="s">
        <v>19</v>
      </c>
      <c r="B14" s="33"/>
      <c r="C14" s="34"/>
      <c r="D14" s="35" t="s">
        <v>20</v>
      </c>
      <c r="E14" s="36"/>
      <c r="F14" s="37"/>
      <c r="G14" s="38"/>
      <c r="H14" s="39">
        <f>SUM(H17+H58+H15)</f>
        <v>9425635.647</v>
      </c>
      <c r="I14" s="40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</row>
    <row r="15">
      <c r="A15" s="32" t="s">
        <v>21</v>
      </c>
      <c r="B15" s="42"/>
      <c r="C15" s="43"/>
      <c r="D15" s="35" t="s">
        <v>22</v>
      </c>
      <c r="E15" s="36"/>
      <c r="F15" s="37"/>
      <c r="G15" s="44"/>
      <c r="H15" s="45">
        <f>H16</f>
        <v>245135.53</v>
      </c>
      <c r="I15" s="40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</row>
    <row r="16">
      <c r="A16" s="46" t="s">
        <v>23</v>
      </c>
      <c r="B16" s="47" t="s">
        <v>24</v>
      </c>
      <c r="C16" s="48" t="s">
        <v>25</v>
      </c>
      <c r="D16" s="49" t="s">
        <v>26</v>
      </c>
      <c r="E16" s="50" t="s">
        <v>27</v>
      </c>
      <c r="F16" s="51">
        <v>1.0</v>
      </c>
      <c r="G16" s="52">
        <v>245135.53</v>
      </c>
      <c r="H16" s="53">
        <f>F16*G16</f>
        <v>245135.53</v>
      </c>
      <c r="I16" s="40"/>
      <c r="J16" s="54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</row>
    <row r="17">
      <c r="A17" s="32" t="s">
        <v>28</v>
      </c>
      <c r="B17" s="42"/>
      <c r="C17" s="43"/>
      <c r="D17" s="35" t="s">
        <v>29</v>
      </c>
      <c r="E17" s="36"/>
      <c r="F17" s="37"/>
      <c r="G17" s="44"/>
      <c r="H17" s="45">
        <v>7506130.93</v>
      </c>
      <c r="I17" s="40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</row>
    <row r="18">
      <c r="A18" s="32" t="s">
        <v>30</v>
      </c>
      <c r="B18" s="42"/>
      <c r="C18" s="43"/>
      <c r="D18" s="35" t="s">
        <v>31</v>
      </c>
      <c r="E18" s="36"/>
      <c r="F18" s="37"/>
      <c r="G18" s="44"/>
      <c r="H18" s="45">
        <f>SUM(H19,H20)</f>
        <v>29221.0046</v>
      </c>
      <c r="I18" s="40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</row>
    <row r="19">
      <c r="A19" s="55" t="s">
        <v>32</v>
      </c>
      <c r="B19" s="47" t="s">
        <v>24</v>
      </c>
      <c r="C19" s="48" t="s">
        <v>33</v>
      </c>
      <c r="D19" s="56" t="s">
        <v>34</v>
      </c>
      <c r="E19" s="50" t="s">
        <v>35</v>
      </c>
      <c r="F19" s="51">
        <v>32.0</v>
      </c>
      <c r="G19" s="52">
        <v>264.92</v>
      </c>
      <c r="H19" s="57">
        <f t="shared" ref="H19:H20" si="1">F19*G19</f>
        <v>8477.44</v>
      </c>
      <c r="I19" s="40"/>
      <c r="J19" s="54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</row>
    <row r="20">
      <c r="A20" s="55" t="s">
        <v>36</v>
      </c>
      <c r="B20" s="47" t="s">
        <v>24</v>
      </c>
      <c r="C20" s="48" t="s">
        <v>37</v>
      </c>
      <c r="D20" s="56" t="s">
        <v>38</v>
      </c>
      <c r="E20" s="50" t="s">
        <v>35</v>
      </c>
      <c r="F20" s="51">
        <v>50594.06</v>
      </c>
      <c r="G20" s="52">
        <v>0.41</v>
      </c>
      <c r="H20" s="57">
        <f t="shared" si="1"/>
        <v>20743.5646</v>
      </c>
      <c r="I20" s="40"/>
      <c r="J20" s="5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</row>
    <row r="21">
      <c r="A21" s="32" t="s">
        <v>39</v>
      </c>
      <c r="B21" s="33"/>
      <c r="C21" s="34"/>
      <c r="D21" s="35" t="s">
        <v>40</v>
      </c>
      <c r="E21" s="36"/>
      <c r="F21" s="37"/>
      <c r="G21" s="44"/>
      <c r="H21" s="39">
        <f>SUM(H22,H23,H24)</f>
        <v>109920.5736</v>
      </c>
      <c r="I21" s="40"/>
      <c r="J21" s="41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</row>
    <row r="22">
      <c r="A22" s="55" t="s">
        <v>41</v>
      </c>
      <c r="B22" s="47" t="s">
        <v>24</v>
      </c>
      <c r="C22" s="48" t="s">
        <v>42</v>
      </c>
      <c r="D22" s="56" t="s">
        <v>43</v>
      </c>
      <c r="E22" s="50" t="s">
        <v>44</v>
      </c>
      <c r="F22" s="51">
        <v>10118.8</v>
      </c>
      <c r="G22" s="52">
        <v>3.59</v>
      </c>
      <c r="H22" s="58">
        <f t="shared" ref="H22:H24" si="2">F22*G22</f>
        <v>36326.492</v>
      </c>
      <c r="I22" s="59"/>
      <c r="J22" s="54"/>
      <c r="K22" s="40"/>
      <c r="L22" s="40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</row>
    <row r="23">
      <c r="A23" s="55" t="s">
        <v>45</v>
      </c>
      <c r="B23" s="47" t="s">
        <v>46</v>
      </c>
      <c r="C23" s="48">
        <v>93382.0</v>
      </c>
      <c r="D23" s="56" t="s">
        <v>47</v>
      </c>
      <c r="E23" s="50" t="s">
        <v>44</v>
      </c>
      <c r="F23" s="51">
        <v>1011.88</v>
      </c>
      <c r="G23" s="52">
        <v>31.73</v>
      </c>
      <c r="H23" s="58">
        <f t="shared" si="2"/>
        <v>32106.9524</v>
      </c>
      <c r="I23" s="59"/>
      <c r="J23" s="54"/>
      <c r="K23" s="40"/>
      <c r="L23" s="40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</row>
    <row r="24">
      <c r="A24" s="55" t="s">
        <v>48</v>
      </c>
      <c r="B24" s="47" t="s">
        <v>24</v>
      </c>
      <c r="C24" s="48" t="s">
        <v>49</v>
      </c>
      <c r="D24" s="56" t="s">
        <v>50</v>
      </c>
      <c r="E24" s="50" t="s">
        <v>35</v>
      </c>
      <c r="F24" s="51">
        <v>50594.06</v>
      </c>
      <c r="G24" s="52">
        <v>0.82</v>
      </c>
      <c r="H24" s="58">
        <f t="shared" si="2"/>
        <v>41487.1292</v>
      </c>
      <c r="I24" s="59"/>
      <c r="J24" s="54"/>
      <c r="K24" s="40"/>
      <c r="L24" s="40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</row>
    <row r="25">
      <c r="A25" s="32" t="s">
        <v>51</v>
      </c>
      <c r="B25" s="42"/>
      <c r="C25" s="43"/>
      <c r="D25" s="35" t="s">
        <v>52</v>
      </c>
      <c r="E25" s="36"/>
      <c r="F25" s="37"/>
      <c r="G25" s="44"/>
      <c r="H25" s="39">
        <f>SUM(H26,H27,H28,H29,H30)</f>
        <v>213087.0809</v>
      </c>
      <c r="I25" s="59"/>
      <c r="J25" s="41"/>
      <c r="K25" s="40"/>
      <c r="L25" s="40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</row>
    <row r="26">
      <c r="A26" s="55" t="s">
        <v>53</v>
      </c>
      <c r="B26" s="47" t="s">
        <v>24</v>
      </c>
      <c r="C26" s="48" t="s">
        <v>54</v>
      </c>
      <c r="D26" s="56" t="s">
        <v>55</v>
      </c>
      <c r="E26" s="50" t="s">
        <v>35</v>
      </c>
      <c r="F26" s="51">
        <v>7664.25</v>
      </c>
      <c r="G26" s="52">
        <v>2.77</v>
      </c>
      <c r="H26" s="60">
        <f t="shared" ref="H26:H30" si="3">SUM(F26*G26)</f>
        <v>21229.9725</v>
      </c>
      <c r="I26" s="59"/>
      <c r="J26" s="54"/>
      <c r="K26" s="40"/>
      <c r="L26" s="40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</row>
    <row r="27">
      <c r="A27" s="55" t="s">
        <v>56</v>
      </c>
      <c r="B27" s="47" t="s">
        <v>24</v>
      </c>
      <c r="C27" s="48" t="s">
        <v>57</v>
      </c>
      <c r="D27" s="56" t="s">
        <v>58</v>
      </c>
      <c r="E27" s="50" t="s">
        <v>27</v>
      </c>
      <c r="F27" s="51">
        <v>511.0</v>
      </c>
      <c r="G27" s="52">
        <v>13.35</v>
      </c>
      <c r="H27" s="60">
        <f t="shared" si="3"/>
        <v>6821.85</v>
      </c>
      <c r="I27" s="59"/>
      <c r="J27" s="54"/>
      <c r="K27" s="40"/>
      <c r="L27" s="40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</row>
    <row r="28">
      <c r="A28" s="55" t="s">
        <v>59</v>
      </c>
      <c r="B28" s="47" t="s">
        <v>24</v>
      </c>
      <c r="C28" s="48" t="s">
        <v>60</v>
      </c>
      <c r="D28" s="56" t="s">
        <v>61</v>
      </c>
      <c r="E28" s="50" t="s">
        <v>27</v>
      </c>
      <c r="F28" s="51">
        <v>101.0</v>
      </c>
      <c r="G28" s="52">
        <v>158.19</v>
      </c>
      <c r="H28" s="60">
        <f t="shared" si="3"/>
        <v>15977.19</v>
      </c>
      <c r="I28" s="59"/>
      <c r="J28" s="54"/>
      <c r="K28" s="40"/>
      <c r="L28" s="40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</row>
    <row r="29">
      <c r="A29" s="55" t="s">
        <v>62</v>
      </c>
      <c r="B29" s="47" t="s">
        <v>24</v>
      </c>
      <c r="C29" s="48" t="s">
        <v>63</v>
      </c>
      <c r="D29" s="56" t="s">
        <v>64</v>
      </c>
      <c r="E29" s="50" t="s">
        <v>44</v>
      </c>
      <c r="F29" s="51">
        <v>14135.29</v>
      </c>
      <c r="G29" s="52">
        <v>4.61</v>
      </c>
      <c r="H29" s="60">
        <f t="shared" si="3"/>
        <v>65163.6869</v>
      </c>
      <c r="I29" s="59"/>
      <c r="J29" s="54"/>
      <c r="K29" s="40"/>
      <c r="L29" s="40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</row>
    <row r="30">
      <c r="A30" s="55" t="s">
        <v>65</v>
      </c>
      <c r="B30" s="47" t="s">
        <v>46</v>
      </c>
      <c r="C30" s="48">
        <v>97914.0</v>
      </c>
      <c r="D30" s="56" t="s">
        <v>66</v>
      </c>
      <c r="E30" s="50" t="s">
        <v>67</v>
      </c>
      <c r="F30" s="51">
        <v>42405.87</v>
      </c>
      <c r="G30" s="52">
        <v>2.45</v>
      </c>
      <c r="H30" s="60">
        <f t="shared" si="3"/>
        <v>103894.3815</v>
      </c>
      <c r="I30" s="59"/>
      <c r="J30" s="54"/>
      <c r="K30" s="40"/>
      <c r="L30" s="40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</row>
    <row r="31">
      <c r="A31" s="32" t="s">
        <v>68</v>
      </c>
      <c r="B31" s="42"/>
      <c r="C31" s="43"/>
      <c r="D31" s="35" t="s">
        <v>29</v>
      </c>
      <c r="E31" s="36"/>
      <c r="F31" s="37"/>
      <c r="G31" s="44"/>
      <c r="H31" s="45">
        <f>SUM(H32:H37)</f>
        <v>3891156.53</v>
      </c>
      <c r="I31" s="59"/>
      <c r="J31" s="41"/>
      <c r="K31" s="40"/>
      <c r="L31" s="40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59"/>
      <c r="HV31" s="59"/>
      <c r="HW31" s="59"/>
      <c r="HX31" s="59"/>
      <c r="HY31" s="59"/>
      <c r="HZ31" s="59"/>
      <c r="IA31" s="59"/>
      <c r="IB31" s="59"/>
      <c r="IC31" s="59"/>
      <c r="ID31" s="59"/>
      <c r="IE31" s="59"/>
      <c r="IF31" s="59"/>
      <c r="IG31" s="59"/>
      <c r="IH31" s="59"/>
      <c r="II31" s="59"/>
    </row>
    <row r="32">
      <c r="A32" s="55" t="s">
        <v>69</v>
      </c>
      <c r="B32" s="47" t="s">
        <v>24</v>
      </c>
      <c r="C32" s="48" t="s">
        <v>70</v>
      </c>
      <c r="D32" s="56" t="s">
        <v>71</v>
      </c>
      <c r="E32" s="50" t="s">
        <v>35</v>
      </c>
      <c r="F32" s="51">
        <v>49590.62</v>
      </c>
      <c r="G32" s="52">
        <v>75.27</v>
      </c>
      <c r="H32" s="60">
        <v>3732685.96</v>
      </c>
      <c r="I32" s="59"/>
      <c r="J32" s="54"/>
      <c r="K32" s="40"/>
      <c r="L32" s="40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</row>
    <row r="33">
      <c r="A33" s="55" t="s">
        <v>72</v>
      </c>
      <c r="B33" s="47" t="s">
        <v>24</v>
      </c>
      <c r="C33" s="48" t="s">
        <v>73</v>
      </c>
      <c r="D33" s="56" t="s">
        <v>74</v>
      </c>
      <c r="E33" s="50" t="s">
        <v>35</v>
      </c>
      <c r="F33" s="51">
        <v>50594.06</v>
      </c>
      <c r="G33" s="52">
        <v>1.49</v>
      </c>
      <c r="H33" s="60">
        <f t="shared" ref="H33:H37" si="4">SUM(F33*G33)</f>
        <v>75385.1494</v>
      </c>
      <c r="I33" s="59"/>
      <c r="J33" s="54"/>
      <c r="K33" s="40"/>
      <c r="L33" s="40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</row>
    <row r="34">
      <c r="A34" s="55" t="s">
        <v>75</v>
      </c>
      <c r="B34" s="47" t="s">
        <v>24</v>
      </c>
      <c r="C34" s="48" t="s">
        <v>76</v>
      </c>
      <c r="D34" s="56" t="s">
        <v>77</v>
      </c>
      <c r="E34" s="50" t="s">
        <v>35</v>
      </c>
      <c r="F34" s="51">
        <v>802.75</v>
      </c>
      <c r="G34" s="52">
        <v>68.68</v>
      </c>
      <c r="H34" s="60">
        <f t="shared" si="4"/>
        <v>55132.87</v>
      </c>
      <c r="I34" s="59"/>
      <c r="J34" s="54"/>
      <c r="K34" s="40"/>
      <c r="L34" s="40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</row>
    <row r="35">
      <c r="A35" s="55" t="s">
        <v>78</v>
      </c>
      <c r="B35" s="47" t="s">
        <v>24</v>
      </c>
      <c r="C35" s="48" t="s">
        <v>79</v>
      </c>
      <c r="D35" s="56" t="s">
        <v>80</v>
      </c>
      <c r="E35" s="50" t="s">
        <v>35</v>
      </c>
      <c r="F35" s="51">
        <v>200.69</v>
      </c>
      <c r="G35" s="52">
        <v>71.99</v>
      </c>
      <c r="H35" s="60">
        <f t="shared" si="4"/>
        <v>14447.6731</v>
      </c>
      <c r="I35" s="59"/>
      <c r="J35" s="54"/>
      <c r="K35" s="40"/>
      <c r="L35" s="40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</row>
    <row r="36">
      <c r="A36" s="55" t="s">
        <v>81</v>
      </c>
      <c r="B36" s="47" t="s">
        <v>24</v>
      </c>
      <c r="C36" s="48" t="s">
        <v>82</v>
      </c>
      <c r="D36" s="56" t="s">
        <v>83</v>
      </c>
      <c r="E36" s="50" t="s">
        <v>35</v>
      </c>
      <c r="F36" s="51">
        <v>1003.44</v>
      </c>
      <c r="G36" s="52">
        <v>2.91</v>
      </c>
      <c r="H36" s="60">
        <f t="shared" si="4"/>
        <v>2920.0104</v>
      </c>
      <c r="I36" s="59"/>
      <c r="J36" s="54"/>
      <c r="K36" s="40"/>
      <c r="L36" s="40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</row>
    <row r="37">
      <c r="A37" s="55" t="s">
        <v>84</v>
      </c>
      <c r="B37" s="47" t="s">
        <v>24</v>
      </c>
      <c r="C37" s="48" t="s">
        <v>85</v>
      </c>
      <c r="D37" s="56" t="s">
        <v>86</v>
      </c>
      <c r="E37" s="50" t="s">
        <v>44</v>
      </c>
      <c r="F37" s="51">
        <v>100.34</v>
      </c>
      <c r="G37" s="52">
        <v>105.49</v>
      </c>
      <c r="H37" s="60">
        <f t="shared" si="4"/>
        <v>10584.8666</v>
      </c>
      <c r="I37" s="40"/>
      <c r="J37" s="54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</row>
    <row r="38">
      <c r="A38" s="32" t="s">
        <v>87</v>
      </c>
      <c r="B38" s="42"/>
      <c r="C38" s="43"/>
      <c r="D38" s="35" t="s">
        <v>88</v>
      </c>
      <c r="E38" s="36"/>
      <c r="F38" s="37"/>
      <c r="G38" s="44"/>
      <c r="H38" s="45">
        <f>SUM(H39,H40,H41)</f>
        <v>1381515.252</v>
      </c>
      <c r="I38" s="59"/>
      <c r="J38" s="41"/>
      <c r="K38" s="40"/>
      <c r="L38" s="40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</row>
    <row r="39">
      <c r="A39" s="55" t="s">
        <v>89</v>
      </c>
      <c r="B39" s="47" t="s">
        <v>46</v>
      </c>
      <c r="C39" s="48">
        <v>94273.0</v>
      </c>
      <c r="D39" s="56" t="s">
        <v>90</v>
      </c>
      <c r="E39" s="50" t="s">
        <v>91</v>
      </c>
      <c r="F39" s="51">
        <v>20224.67</v>
      </c>
      <c r="G39" s="52">
        <v>52.09</v>
      </c>
      <c r="H39" s="60">
        <f t="shared" ref="H39:H41" si="5">SUM(F39*G39)</f>
        <v>1053503.06</v>
      </c>
      <c r="I39" s="59"/>
      <c r="J39" s="54"/>
      <c r="K39" s="40"/>
      <c r="L39" s="40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</row>
    <row r="40">
      <c r="A40" s="55" t="s">
        <v>92</v>
      </c>
      <c r="B40" s="47" t="s">
        <v>24</v>
      </c>
      <c r="C40" s="48" t="s">
        <v>93</v>
      </c>
      <c r="D40" s="56" t="s">
        <v>94</v>
      </c>
      <c r="E40" s="50" t="s">
        <v>35</v>
      </c>
      <c r="F40" s="51">
        <v>1835.54</v>
      </c>
      <c r="G40" s="52">
        <v>89.44</v>
      </c>
      <c r="H40" s="60">
        <f t="shared" si="5"/>
        <v>164170.6976</v>
      </c>
      <c r="I40" s="59"/>
      <c r="J40" s="54"/>
      <c r="K40" s="40"/>
      <c r="L40" s="40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59"/>
      <c r="HV40" s="59"/>
      <c r="HW40" s="59"/>
      <c r="HX40" s="59"/>
      <c r="HY40" s="59"/>
      <c r="HZ40" s="59"/>
      <c r="IA40" s="59"/>
      <c r="IB40" s="59"/>
      <c r="IC40" s="59"/>
      <c r="ID40" s="59"/>
      <c r="IE40" s="59"/>
      <c r="IF40" s="59"/>
      <c r="IG40" s="59"/>
      <c r="IH40" s="59"/>
      <c r="II40" s="59"/>
    </row>
    <row r="41">
      <c r="A41" s="55" t="s">
        <v>95</v>
      </c>
      <c r="B41" s="47" t="s">
        <v>24</v>
      </c>
      <c r="C41" s="48" t="s">
        <v>96</v>
      </c>
      <c r="D41" s="56" t="s">
        <v>97</v>
      </c>
      <c r="E41" s="50" t="s">
        <v>91</v>
      </c>
      <c r="F41" s="51">
        <v>9840.33</v>
      </c>
      <c r="G41" s="52">
        <v>16.65</v>
      </c>
      <c r="H41" s="60">
        <f t="shared" si="5"/>
        <v>163841.4945</v>
      </c>
      <c r="I41" s="59"/>
      <c r="J41" s="54"/>
      <c r="K41" s="40"/>
      <c r="L41" s="40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59"/>
      <c r="HV41" s="59"/>
      <c r="HW41" s="59"/>
      <c r="HX41" s="59"/>
      <c r="HY41" s="59"/>
      <c r="HZ41" s="59"/>
      <c r="IA41" s="59"/>
      <c r="IB41" s="59"/>
      <c r="IC41" s="59"/>
      <c r="ID41" s="59"/>
      <c r="IE41" s="59"/>
      <c r="IF41" s="59"/>
      <c r="IG41" s="59"/>
      <c r="IH41" s="59"/>
      <c r="II41" s="59"/>
    </row>
    <row r="42">
      <c r="A42" s="32" t="s">
        <v>98</v>
      </c>
      <c r="B42" s="42"/>
      <c r="C42" s="43"/>
      <c r="D42" s="35" t="s">
        <v>99</v>
      </c>
      <c r="E42" s="36"/>
      <c r="F42" s="37"/>
      <c r="G42" s="44"/>
      <c r="H42" s="45">
        <f>SUM(H43,H44,H45,H46)</f>
        <v>1653701.574</v>
      </c>
      <c r="I42" s="59"/>
      <c r="J42" s="41"/>
      <c r="K42" s="40"/>
      <c r="L42" s="40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59"/>
      <c r="HV42" s="59"/>
      <c r="HW42" s="59"/>
      <c r="HX42" s="59"/>
      <c r="HY42" s="59"/>
      <c r="HZ42" s="59"/>
      <c r="IA42" s="59"/>
      <c r="IB42" s="59"/>
      <c r="IC42" s="59"/>
      <c r="ID42" s="59"/>
      <c r="IE42" s="59"/>
      <c r="IF42" s="59"/>
      <c r="IG42" s="59"/>
      <c r="IH42" s="59"/>
      <c r="II42" s="59"/>
    </row>
    <row r="43">
      <c r="A43" s="55" t="s">
        <v>100</v>
      </c>
      <c r="B43" s="47" t="s">
        <v>24</v>
      </c>
      <c r="C43" s="48" t="s">
        <v>85</v>
      </c>
      <c r="D43" s="56" t="s">
        <v>86</v>
      </c>
      <c r="E43" s="50" t="s">
        <v>44</v>
      </c>
      <c r="F43" s="51">
        <v>2042.98</v>
      </c>
      <c r="G43" s="52">
        <v>105.49</v>
      </c>
      <c r="H43" s="60">
        <f t="shared" ref="H43:H46" si="6">F43*G43</f>
        <v>215513.9602</v>
      </c>
      <c r="I43" s="59"/>
      <c r="J43" s="54"/>
      <c r="K43" s="40"/>
      <c r="L43" s="40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59"/>
      <c r="HV43" s="59"/>
      <c r="HW43" s="59"/>
      <c r="HX43" s="59"/>
      <c r="HY43" s="59"/>
      <c r="HZ43" s="59"/>
      <c r="IA43" s="59"/>
      <c r="IB43" s="59"/>
      <c r="IC43" s="59"/>
      <c r="ID43" s="59"/>
      <c r="IE43" s="59"/>
      <c r="IF43" s="59"/>
      <c r="IG43" s="59"/>
      <c r="IH43" s="59"/>
      <c r="II43" s="59"/>
    </row>
    <row r="44">
      <c r="A44" s="55" t="s">
        <v>101</v>
      </c>
      <c r="B44" s="47" t="s">
        <v>24</v>
      </c>
      <c r="C44" s="48" t="s">
        <v>102</v>
      </c>
      <c r="D44" s="56" t="s">
        <v>103</v>
      </c>
      <c r="E44" s="50" t="s">
        <v>35</v>
      </c>
      <c r="F44" s="51">
        <v>10214.84</v>
      </c>
      <c r="G44" s="52">
        <v>65.81</v>
      </c>
      <c r="H44" s="60">
        <f t="shared" si="6"/>
        <v>672238.6204</v>
      </c>
      <c r="I44" s="59"/>
      <c r="J44" s="54"/>
      <c r="K44" s="40"/>
      <c r="L44" s="40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</row>
    <row r="45">
      <c r="A45" s="55" t="s">
        <v>104</v>
      </c>
      <c r="B45" s="47" t="s">
        <v>24</v>
      </c>
      <c r="C45" s="48" t="s">
        <v>105</v>
      </c>
      <c r="D45" s="56" t="s">
        <v>106</v>
      </c>
      <c r="E45" s="50" t="s">
        <v>35</v>
      </c>
      <c r="F45" s="51">
        <v>10214.83</v>
      </c>
      <c r="G45" s="52">
        <v>70.48</v>
      </c>
      <c r="H45" s="60">
        <f t="shared" si="6"/>
        <v>719941.2184</v>
      </c>
      <c r="I45" s="59"/>
      <c r="J45" s="54"/>
      <c r="K45" s="40"/>
      <c r="L45" s="40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</row>
    <row r="46">
      <c r="A46" s="55" t="s">
        <v>107</v>
      </c>
      <c r="B46" s="47" t="s">
        <v>24</v>
      </c>
      <c r="C46" s="48" t="s">
        <v>108</v>
      </c>
      <c r="D46" s="56" t="s">
        <v>109</v>
      </c>
      <c r="E46" s="50" t="s">
        <v>35</v>
      </c>
      <c r="F46" s="51">
        <v>287.1</v>
      </c>
      <c r="G46" s="52">
        <v>160.25</v>
      </c>
      <c r="H46" s="60">
        <f t="shared" si="6"/>
        <v>46007.775</v>
      </c>
      <c r="I46" s="59"/>
      <c r="J46" s="54"/>
      <c r="K46" s="40"/>
      <c r="L46" s="40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</row>
    <row r="47">
      <c r="A47" s="32" t="s">
        <v>110</v>
      </c>
      <c r="B47" s="33"/>
      <c r="C47" s="34"/>
      <c r="D47" s="35" t="s">
        <v>111</v>
      </c>
      <c r="E47" s="36"/>
      <c r="F47" s="37"/>
      <c r="G47" s="44"/>
      <c r="H47" s="39">
        <f>SUM(H48,H49)</f>
        <v>141764.2548</v>
      </c>
      <c r="I47" s="40"/>
      <c r="J47" s="41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</row>
    <row r="48">
      <c r="A48" s="55" t="s">
        <v>112</v>
      </c>
      <c r="B48" s="47" t="s">
        <v>46</v>
      </c>
      <c r="C48" s="48">
        <v>87894.0</v>
      </c>
      <c r="D48" s="56" t="s">
        <v>113</v>
      </c>
      <c r="E48" s="50" t="s">
        <v>35</v>
      </c>
      <c r="F48" s="51">
        <v>3059.22</v>
      </c>
      <c r="G48" s="52">
        <v>5.84</v>
      </c>
      <c r="H48" s="60">
        <f t="shared" ref="H48:H49" si="7">F48*G48</f>
        <v>17865.8448</v>
      </c>
      <c r="I48" s="59"/>
      <c r="J48" s="54"/>
      <c r="K48" s="40"/>
      <c r="L48" s="40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</row>
    <row r="49">
      <c r="A49" s="55" t="s">
        <v>114</v>
      </c>
      <c r="B49" s="47" t="s">
        <v>24</v>
      </c>
      <c r="C49" s="48" t="s">
        <v>115</v>
      </c>
      <c r="D49" s="56" t="s">
        <v>116</v>
      </c>
      <c r="E49" s="50" t="s">
        <v>35</v>
      </c>
      <c r="F49" s="51">
        <v>3059.22</v>
      </c>
      <c r="G49" s="52">
        <v>40.5</v>
      </c>
      <c r="H49" s="60">
        <f t="shared" si="7"/>
        <v>123898.41</v>
      </c>
      <c r="I49" s="59"/>
      <c r="J49" s="54"/>
      <c r="K49" s="40"/>
      <c r="L49" s="40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</row>
    <row r="50">
      <c r="A50" s="32" t="s">
        <v>117</v>
      </c>
      <c r="B50" s="42"/>
      <c r="C50" s="43"/>
      <c r="D50" s="35" t="s">
        <v>118</v>
      </c>
      <c r="E50" s="36"/>
      <c r="F50" s="37"/>
      <c r="G50" s="44"/>
      <c r="H50" s="45">
        <f>SUM(H51,H52)</f>
        <v>49398.6876</v>
      </c>
      <c r="I50" s="59"/>
      <c r="J50" s="41"/>
      <c r="K50" s="40"/>
      <c r="L50" s="40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</row>
    <row r="51">
      <c r="A51" s="55" t="s">
        <v>119</v>
      </c>
      <c r="B51" s="47" t="s">
        <v>24</v>
      </c>
      <c r="C51" s="48" t="s">
        <v>120</v>
      </c>
      <c r="D51" s="56" t="s">
        <v>121</v>
      </c>
      <c r="E51" s="50" t="s">
        <v>27</v>
      </c>
      <c r="F51" s="51">
        <v>70.0</v>
      </c>
      <c r="G51" s="52">
        <v>98.83</v>
      </c>
      <c r="H51" s="60">
        <f t="shared" ref="H51:H52" si="8">SUM(F51*G51)</f>
        <v>6918.1</v>
      </c>
      <c r="I51" s="59"/>
      <c r="J51" s="54"/>
      <c r="K51" s="40"/>
      <c r="L51" s="40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</row>
    <row r="52">
      <c r="A52" s="55" t="s">
        <v>122</v>
      </c>
      <c r="B52" s="47" t="s">
        <v>24</v>
      </c>
      <c r="C52" s="48" t="s">
        <v>123</v>
      </c>
      <c r="D52" s="56" t="s">
        <v>124</v>
      </c>
      <c r="E52" s="50" t="s">
        <v>35</v>
      </c>
      <c r="F52" s="51">
        <v>59.18</v>
      </c>
      <c r="G52" s="52">
        <v>717.82</v>
      </c>
      <c r="H52" s="60">
        <f t="shared" si="8"/>
        <v>42480.5876</v>
      </c>
      <c r="I52" s="59"/>
      <c r="J52" s="54"/>
      <c r="K52" s="40"/>
      <c r="L52" s="40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</row>
    <row r="53">
      <c r="A53" s="32" t="s">
        <v>125</v>
      </c>
      <c r="B53" s="42"/>
      <c r="C53" s="43"/>
      <c r="D53" s="35" t="s">
        <v>126</v>
      </c>
      <c r="E53" s="36"/>
      <c r="F53" s="37"/>
      <c r="G53" s="44"/>
      <c r="H53" s="39">
        <f>SUM(H54,H55,H56,H57)</f>
        <v>36365.9859</v>
      </c>
      <c r="I53" s="59"/>
      <c r="J53" s="41"/>
      <c r="K53" s="40"/>
      <c r="L53" s="40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59"/>
      <c r="IF53" s="59"/>
      <c r="IG53" s="59"/>
      <c r="IH53" s="59"/>
      <c r="II53" s="59"/>
    </row>
    <row r="54">
      <c r="A54" s="55" t="s">
        <v>127</v>
      </c>
      <c r="B54" s="47" t="s">
        <v>46</v>
      </c>
      <c r="C54" s="48">
        <v>97981.0</v>
      </c>
      <c r="D54" s="56" t="s">
        <v>128</v>
      </c>
      <c r="E54" s="50" t="s">
        <v>91</v>
      </c>
      <c r="F54" s="51">
        <v>5.0</v>
      </c>
      <c r="G54" s="52">
        <v>1062.7</v>
      </c>
      <c r="H54" s="58">
        <f t="shared" ref="H54:H57" si="9">SUM(F54*G54)</f>
        <v>5313.5</v>
      </c>
      <c r="I54" s="59"/>
      <c r="J54" s="54"/>
      <c r="K54" s="40"/>
      <c r="L54" s="40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59"/>
      <c r="HV54" s="59"/>
      <c r="HW54" s="59"/>
      <c r="HX54" s="59"/>
      <c r="HY54" s="59"/>
      <c r="HZ54" s="59"/>
      <c r="IA54" s="59"/>
      <c r="IB54" s="59"/>
      <c r="IC54" s="59"/>
      <c r="ID54" s="59"/>
      <c r="IE54" s="59"/>
      <c r="IF54" s="59"/>
      <c r="IG54" s="59"/>
      <c r="IH54" s="59"/>
      <c r="II54" s="59"/>
    </row>
    <row r="55">
      <c r="A55" s="55" t="s">
        <v>129</v>
      </c>
      <c r="B55" s="47" t="s">
        <v>24</v>
      </c>
      <c r="C55" s="48" t="s">
        <v>130</v>
      </c>
      <c r="D55" s="56" t="s">
        <v>131</v>
      </c>
      <c r="E55" s="50" t="s">
        <v>35</v>
      </c>
      <c r="F55" s="51">
        <v>50992.09</v>
      </c>
      <c r="G55" s="52">
        <v>0.51</v>
      </c>
      <c r="H55" s="58">
        <f t="shared" si="9"/>
        <v>26005.9659</v>
      </c>
      <c r="I55" s="59"/>
      <c r="J55" s="54"/>
      <c r="K55" s="40"/>
      <c r="L55" s="40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</row>
    <row r="56">
      <c r="A56" s="55" t="s">
        <v>132</v>
      </c>
      <c r="B56" s="47" t="s">
        <v>24</v>
      </c>
      <c r="C56" s="48" t="s">
        <v>133</v>
      </c>
      <c r="D56" s="56" t="s">
        <v>134</v>
      </c>
      <c r="E56" s="50" t="s">
        <v>27</v>
      </c>
      <c r="F56" s="51">
        <v>12.0</v>
      </c>
      <c r="G56" s="52">
        <v>350.61</v>
      </c>
      <c r="H56" s="58">
        <f t="shared" si="9"/>
        <v>4207.32</v>
      </c>
      <c r="I56" s="59"/>
      <c r="J56" s="54"/>
      <c r="K56" s="40"/>
      <c r="L56" s="40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  <c r="HK56" s="59"/>
      <c r="HL56" s="59"/>
      <c r="HM56" s="59"/>
      <c r="HN56" s="59"/>
      <c r="HO56" s="59"/>
      <c r="HP56" s="59"/>
      <c r="HQ56" s="59"/>
      <c r="HR56" s="59"/>
      <c r="HS56" s="59"/>
      <c r="HT56" s="59"/>
      <c r="HU56" s="59"/>
      <c r="HV56" s="59"/>
      <c r="HW56" s="59"/>
      <c r="HX56" s="59"/>
      <c r="HY56" s="59"/>
      <c r="HZ56" s="59"/>
      <c r="IA56" s="59"/>
      <c r="IB56" s="59"/>
      <c r="IC56" s="59"/>
      <c r="ID56" s="59"/>
      <c r="IE56" s="59"/>
      <c r="IF56" s="59"/>
      <c r="IG56" s="59"/>
      <c r="IH56" s="59"/>
      <c r="II56" s="59"/>
    </row>
    <row r="57">
      <c r="A57" s="55" t="s">
        <v>135</v>
      </c>
      <c r="B57" s="47" t="s">
        <v>46</v>
      </c>
      <c r="C57" s="48">
        <v>13244.0</v>
      </c>
      <c r="D57" s="56" t="s">
        <v>136</v>
      </c>
      <c r="E57" s="50" t="s">
        <v>27</v>
      </c>
      <c r="F57" s="51">
        <v>16.0</v>
      </c>
      <c r="G57" s="52">
        <v>52.45</v>
      </c>
      <c r="H57" s="58">
        <f t="shared" si="9"/>
        <v>839.2</v>
      </c>
      <c r="I57" s="59"/>
      <c r="J57" s="54"/>
      <c r="K57" s="40"/>
      <c r="L57" s="40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</row>
    <row r="58">
      <c r="A58" s="32" t="s">
        <v>137</v>
      </c>
      <c r="B58" s="42"/>
      <c r="C58" s="43"/>
      <c r="D58" s="35" t="s">
        <v>138</v>
      </c>
      <c r="E58" s="36"/>
      <c r="F58" s="37"/>
      <c r="G58" s="44"/>
      <c r="H58" s="39">
        <f>SUM(H59,H73,H92,H94)</f>
        <v>1674369.187</v>
      </c>
      <c r="I58" s="59"/>
      <c r="J58" s="41"/>
      <c r="K58" s="40"/>
      <c r="L58" s="40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</row>
    <row r="59">
      <c r="A59" s="32" t="s">
        <v>139</v>
      </c>
      <c r="B59" s="42"/>
      <c r="C59" s="43"/>
      <c r="D59" s="35" t="s">
        <v>40</v>
      </c>
      <c r="E59" s="36"/>
      <c r="F59" s="37"/>
      <c r="G59" s="44"/>
      <c r="H59" s="39">
        <f>SUM(H60:H72)</f>
        <v>785296.61</v>
      </c>
      <c r="I59" s="59"/>
      <c r="J59" s="41"/>
      <c r="K59" s="40"/>
      <c r="L59" s="40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  <c r="IH59" s="59"/>
      <c r="II59" s="59"/>
    </row>
    <row r="60">
      <c r="A60" s="55" t="s">
        <v>140</v>
      </c>
      <c r="B60" s="47" t="s">
        <v>46</v>
      </c>
      <c r="C60" s="48">
        <v>90100.0</v>
      </c>
      <c r="D60" s="56" t="s">
        <v>141</v>
      </c>
      <c r="E60" s="50" t="s">
        <v>44</v>
      </c>
      <c r="F60" s="51">
        <v>3414.56</v>
      </c>
      <c r="G60" s="52">
        <v>11.87</v>
      </c>
      <c r="H60" s="61">
        <v>40530.83</v>
      </c>
      <c r="I60" s="59"/>
      <c r="J60" s="54"/>
      <c r="K60" s="40"/>
      <c r="L60" s="40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</row>
    <row r="61">
      <c r="A61" s="55" t="s">
        <v>142</v>
      </c>
      <c r="B61" s="62" t="s">
        <v>46</v>
      </c>
      <c r="C61" s="48">
        <v>90102.0</v>
      </c>
      <c r="D61" s="56" t="s">
        <v>143</v>
      </c>
      <c r="E61" s="50" t="s">
        <v>44</v>
      </c>
      <c r="F61" s="51">
        <v>1106.23</v>
      </c>
      <c r="G61" s="52">
        <v>10.67</v>
      </c>
      <c r="H61" s="61">
        <v>11803.47</v>
      </c>
      <c r="I61" s="59"/>
      <c r="J61" s="54"/>
      <c r="K61" s="40"/>
      <c r="L61" s="40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  <c r="HU61" s="59"/>
      <c r="HV61" s="59"/>
      <c r="HW61" s="59"/>
      <c r="HX61" s="59"/>
      <c r="HY61" s="59"/>
      <c r="HZ61" s="59"/>
      <c r="IA61" s="59"/>
      <c r="IB61" s="59"/>
      <c r="IC61" s="59"/>
      <c r="ID61" s="59"/>
      <c r="IE61" s="59"/>
      <c r="IF61" s="59"/>
      <c r="IG61" s="59"/>
      <c r="IH61" s="59"/>
      <c r="II61" s="59"/>
    </row>
    <row r="62">
      <c r="A62" s="55" t="s">
        <v>144</v>
      </c>
      <c r="B62" s="47" t="s">
        <v>46</v>
      </c>
      <c r="C62" s="48">
        <v>93358.0</v>
      </c>
      <c r="D62" s="56" t="s">
        <v>145</v>
      </c>
      <c r="E62" s="50" t="s">
        <v>44</v>
      </c>
      <c r="F62" s="51">
        <v>623.0</v>
      </c>
      <c r="G62" s="52">
        <v>73.4</v>
      </c>
      <c r="H62" s="61">
        <v>45728.2</v>
      </c>
      <c r="I62" s="40"/>
      <c r="J62" s="54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</row>
    <row r="63">
      <c r="A63" s="55" t="s">
        <v>146</v>
      </c>
      <c r="B63" s="47" t="s">
        <v>46</v>
      </c>
      <c r="C63" s="48">
        <v>93375.0</v>
      </c>
      <c r="D63" s="56" t="s">
        <v>147</v>
      </c>
      <c r="E63" s="50" t="s">
        <v>44</v>
      </c>
      <c r="F63" s="51">
        <v>674.09</v>
      </c>
      <c r="G63" s="52">
        <v>19.9</v>
      </c>
      <c r="H63" s="61">
        <v>13414.39</v>
      </c>
      <c r="I63" s="40"/>
      <c r="J63" s="54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</row>
    <row r="64">
      <c r="A64" s="55" t="s">
        <v>148</v>
      </c>
      <c r="B64" s="47" t="s">
        <v>46</v>
      </c>
      <c r="C64" s="48">
        <v>91529.0</v>
      </c>
      <c r="D64" s="56" t="s">
        <v>149</v>
      </c>
      <c r="E64" s="50" t="s">
        <v>150</v>
      </c>
      <c r="F64" s="51">
        <v>203.0</v>
      </c>
      <c r="G64" s="52">
        <v>0.85</v>
      </c>
      <c r="H64" s="61">
        <v>172.55</v>
      </c>
      <c r="I64" s="40"/>
      <c r="J64" s="54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</row>
    <row r="65">
      <c r="A65" s="55" t="s">
        <v>151</v>
      </c>
      <c r="B65" s="47" t="s">
        <v>46</v>
      </c>
      <c r="C65" s="48">
        <v>94339.0</v>
      </c>
      <c r="D65" s="56" t="s">
        <v>152</v>
      </c>
      <c r="E65" s="50" t="s">
        <v>44</v>
      </c>
      <c r="F65" s="51">
        <v>4286.3</v>
      </c>
      <c r="G65" s="52">
        <v>110.43</v>
      </c>
      <c r="H65" s="61">
        <v>473336.11</v>
      </c>
      <c r="I65" s="40"/>
      <c r="J65" s="54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</row>
    <row r="66">
      <c r="A66" s="55" t="s">
        <v>153</v>
      </c>
      <c r="B66" s="47" t="s">
        <v>46</v>
      </c>
      <c r="C66" s="48">
        <v>72915.0</v>
      </c>
      <c r="D66" s="56" t="s">
        <v>154</v>
      </c>
      <c r="E66" s="50" t="s">
        <v>44</v>
      </c>
      <c r="F66" s="51">
        <v>1342.99</v>
      </c>
      <c r="G66" s="52">
        <v>13.35</v>
      </c>
      <c r="H66" s="61">
        <v>17928.92</v>
      </c>
      <c r="I66" s="40"/>
      <c r="J66" s="54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</row>
    <row r="67">
      <c r="A67" s="55" t="s">
        <v>155</v>
      </c>
      <c r="B67" s="47" t="s">
        <v>46</v>
      </c>
      <c r="C67" s="48">
        <v>101625.0</v>
      </c>
      <c r="D67" s="56" t="s">
        <v>156</v>
      </c>
      <c r="E67" s="50" t="s">
        <v>44</v>
      </c>
      <c r="F67" s="51">
        <v>311.18</v>
      </c>
      <c r="G67" s="52">
        <v>156.15</v>
      </c>
      <c r="H67" s="61">
        <v>48590.76</v>
      </c>
      <c r="I67" s="40"/>
      <c r="J67" s="54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</row>
    <row r="68">
      <c r="A68" s="55" t="s">
        <v>157</v>
      </c>
      <c r="B68" s="47" t="s">
        <v>46</v>
      </c>
      <c r="C68" s="48">
        <v>97914.0</v>
      </c>
      <c r="D68" s="56" t="s">
        <v>66</v>
      </c>
      <c r="E68" s="50" t="s">
        <v>67</v>
      </c>
      <c r="F68" s="51">
        <v>17404.29</v>
      </c>
      <c r="G68" s="52">
        <v>2.45</v>
      </c>
      <c r="H68" s="61">
        <v>42640.51</v>
      </c>
      <c r="I68" s="40"/>
      <c r="J68" s="54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</row>
    <row r="69">
      <c r="A69" s="55" t="s">
        <v>158</v>
      </c>
      <c r="B69" s="47" t="s">
        <v>46</v>
      </c>
      <c r="C69" s="63">
        <v>101601.0</v>
      </c>
      <c r="D69" s="56" t="s">
        <v>159</v>
      </c>
      <c r="E69" s="50" t="s">
        <v>35</v>
      </c>
      <c r="F69" s="51">
        <v>2746.44</v>
      </c>
      <c r="G69" s="52">
        <v>20.39</v>
      </c>
      <c r="H69" s="61">
        <v>55999.91</v>
      </c>
      <c r="I69" s="40"/>
      <c r="J69" s="54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</row>
    <row r="70">
      <c r="A70" s="55" t="s">
        <v>160</v>
      </c>
      <c r="B70" s="47" t="s">
        <v>46</v>
      </c>
      <c r="C70" s="63">
        <v>101603.0</v>
      </c>
      <c r="D70" s="56" t="s">
        <v>161</v>
      </c>
      <c r="E70" s="50" t="s">
        <v>35</v>
      </c>
      <c r="F70" s="51">
        <v>1685.42</v>
      </c>
      <c r="G70" s="52">
        <v>16.83</v>
      </c>
      <c r="H70" s="61">
        <v>28365.62</v>
      </c>
      <c r="I70" s="40"/>
      <c r="J70" s="54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</row>
    <row r="71">
      <c r="A71" s="55" t="s">
        <v>162</v>
      </c>
      <c r="B71" s="47" t="s">
        <v>46</v>
      </c>
      <c r="C71" s="63">
        <v>101605.0</v>
      </c>
      <c r="D71" s="56" t="s">
        <v>163</v>
      </c>
      <c r="E71" s="50" t="s">
        <v>35</v>
      </c>
      <c r="F71" s="51">
        <v>252.5</v>
      </c>
      <c r="G71" s="52">
        <v>13.3</v>
      </c>
      <c r="H71" s="61">
        <v>3358.25</v>
      </c>
      <c r="I71" s="40"/>
      <c r="J71" s="54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</row>
    <row r="72">
      <c r="A72" s="55" t="s">
        <v>164</v>
      </c>
      <c r="B72" s="47" t="s">
        <v>46</v>
      </c>
      <c r="C72" s="63">
        <v>90086.0</v>
      </c>
      <c r="D72" s="56" t="s">
        <v>165</v>
      </c>
      <c r="E72" s="50" t="s">
        <v>44</v>
      </c>
      <c r="F72" s="51">
        <v>423.62</v>
      </c>
      <c r="G72" s="52">
        <v>8.09</v>
      </c>
      <c r="H72" s="61">
        <v>3427.09</v>
      </c>
      <c r="I72" s="40"/>
      <c r="J72" s="54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</row>
    <row r="73">
      <c r="A73" s="32" t="s">
        <v>166</v>
      </c>
      <c r="B73" s="42"/>
      <c r="C73" s="43"/>
      <c r="D73" s="35" t="s">
        <v>167</v>
      </c>
      <c r="E73" s="36"/>
      <c r="F73" s="37"/>
      <c r="G73" s="44"/>
      <c r="H73" s="45">
        <f>SUM(H74,H75,H76,H77,H78,H79,H80,H81,H82,H83,H84,H85,H86,H87,H88,H89,H90,H91)</f>
        <v>861677.6655</v>
      </c>
      <c r="I73" s="40"/>
      <c r="J73" s="41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</row>
    <row r="74">
      <c r="A74" s="55" t="s">
        <v>168</v>
      </c>
      <c r="B74" s="47" t="s">
        <v>46</v>
      </c>
      <c r="C74" s="48">
        <v>97949.0</v>
      </c>
      <c r="D74" s="56" t="s">
        <v>169</v>
      </c>
      <c r="E74" s="50" t="s">
        <v>27</v>
      </c>
      <c r="F74" s="51">
        <v>38.0</v>
      </c>
      <c r="G74" s="52">
        <v>1559.91</v>
      </c>
      <c r="H74" s="57">
        <f t="shared" ref="H74:H91" si="10">SUM(F74*G74)</f>
        <v>59276.58</v>
      </c>
      <c r="I74" s="40"/>
      <c r="J74" s="54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</row>
    <row r="75">
      <c r="A75" s="55" t="s">
        <v>170</v>
      </c>
      <c r="B75" s="47" t="s">
        <v>46</v>
      </c>
      <c r="C75" s="48">
        <v>99063.0</v>
      </c>
      <c r="D75" s="56" t="s">
        <v>171</v>
      </c>
      <c r="E75" s="50" t="s">
        <v>91</v>
      </c>
      <c r="F75" s="51">
        <v>941.51</v>
      </c>
      <c r="G75" s="52">
        <v>4.5</v>
      </c>
      <c r="H75" s="57">
        <f t="shared" si="10"/>
        <v>4236.795</v>
      </c>
      <c r="I75" s="40"/>
      <c r="J75" s="54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</row>
    <row r="76">
      <c r="A76" s="55" t="s">
        <v>172</v>
      </c>
      <c r="B76" s="47" t="s">
        <v>24</v>
      </c>
      <c r="C76" s="48" t="s">
        <v>173</v>
      </c>
      <c r="D76" s="56" t="s">
        <v>174</v>
      </c>
      <c r="E76" s="50" t="s">
        <v>27</v>
      </c>
      <c r="F76" s="51">
        <v>15.0</v>
      </c>
      <c r="G76" s="52">
        <v>819.74</v>
      </c>
      <c r="H76" s="57">
        <f t="shared" si="10"/>
        <v>12296.1</v>
      </c>
      <c r="I76" s="40"/>
      <c r="J76" s="54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</row>
    <row r="77">
      <c r="A77" s="55" t="s">
        <v>175</v>
      </c>
      <c r="B77" s="47" t="s">
        <v>24</v>
      </c>
      <c r="C77" s="48" t="s">
        <v>176</v>
      </c>
      <c r="D77" s="56" t="s">
        <v>177</v>
      </c>
      <c r="E77" s="50" t="s">
        <v>91</v>
      </c>
      <c r="F77" s="51">
        <v>158.91</v>
      </c>
      <c r="G77" s="52">
        <v>239.21</v>
      </c>
      <c r="H77" s="57">
        <f t="shared" si="10"/>
        <v>38012.8611</v>
      </c>
      <c r="I77" s="40"/>
      <c r="J77" s="54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</row>
    <row r="78">
      <c r="A78" s="55" t="s">
        <v>178</v>
      </c>
      <c r="B78" s="47" t="s">
        <v>24</v>
      </c>
      <c r="C78" s="48" t="s">
        <v>179</v>
      </c>
      <c r="D78" s="56" t="s">
        <v>180</v>
      </c>
      <c r="E78" s="50" t="s">
        <v>91</v>
      </c>
      <c r="F78" s="51">
        <v>365.2</v>
      </c>
      <c r="G78" s="52">
        <v>373.35</v>
      </c>
      <c r="H78" s="57">
        <f t="shared" si="10"/>
        <v>136347.42</v>
      </c>
      <c r="I78" s="40"/>
      <c r="J78" s="54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</row>
    <row r="79">
      <c r="A79" s="55" t="s">
        <v>181</v>
      </c>
      <c r="B79" s="47" t="s">
        <v>24</v>
      </c>
      <c r="C79" s="48" t="s">
        <v>182</v>
      </c>
      <c r="D79" s="56" t="s">
        <v>183</v>
      </c>
      <c r="E79" s="50" t="s">
        <v>91</v>
      </c>
      <c r="F79" s="51">
        <v>99.4</v>
      </c>
      <c r="G79" s="52">
        <v>787.44</v>
      </c>
      <c r="H79" s="57">
        <f t="shared" si="10"/>
        <v>78271.536</v>
      </c>
      <c r="I79" s="40"/>
      <c r="J79" s="54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</row>
    <row r="80">
      <c r="A80" s="55" t="s">
        <v>184</v>
      </c>
      <c r="B80" s="47" t="s">
        <v>24</v>
      </c>
      <c r="C80" s="48" t="s">
        <v>185</v>
      </c>
      <c r="D80" s="56" t="s">
        <v>186</v>
      </c>
      <c r="E80" s="50" t="s">
        <v>91</v>
      </c>
      <c r="F80" s="51">
        <v>54.0</v>
      </c>
      <c r="G80" s="52">
        <v>1146.31</v>
      </c>
      <c r="H80" s="57">
        <f t="shared" si="10"/>
        <v>61900.74</v>
      </c>
      <c r="I80" s="40"/>
      <c r="J80" s="54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</row>
    <row r="81">
      <c r="A81" s="55" t="s">
        <v>187</v>
      </c>
      <c r="B81" s="47" t="s">
        <v>24</v>
      </c>
      <c r="C81" s="48" t="s">
        <v>188</v>
      </c>
      <c r="D81" s="56" t="s">
        <v>189</v>
      </c>
      <c r="E81" s="50" t="s">
        <v>91</v>
      </c>
      <c r="F81" s="51">
        <v>264.0</v>
      </c>
      <c r="G81" s="52">
        <v>1424.37</v>
      </c>
      <c r="H81" s="57">
        <f t="shared" si="10"/>
        <v>376033.68</v>
      </c>
      <c r="I81" s="40"/>
      <c r="J81" s="54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</row>
    <row r="82">
      <c r="A82" s="55" t="s">
        <v>190</v>
      </c>
      <c r="B82" s="47" t="s">
        <v>46</v>
      </c>
      <c r="C82" s="48">
        <v>99320.0</v>
      </c>
      <c r="D82" s="56" t="s">
        <v>191</v>
      </c>
      <c r="E82" s="50" t="s">
        <v>27</v>
      </c>
      <c r="F82" s="51">
        <v>2.0</v>
      </c>
      <c r="G82" s="52">
        <v>6828.63</v>
      </c>
      <c r="H82" s="57">
        <f t="shared" si="10"/>
        <v>13657.26</v>
      </c>
      <c r="I82" s="40"/>
      <c r="J82" s="54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</row>
    <row r="83">
      <c r="A83" s="55" t="s">
        <v>192</v>
      </c>
      <c r="B83" s="47" t="s">
        <v>46</v>
      </c>
      <c r="C83" s="48">
        <v>99321.0</v>
      </c>
      <c r="D83" s="56" t="s">
        <v>193</v>
      </c>
      <c r="E83" s="50" t="s">
        <v>91</v>
      </c>
      <c r="F83" s="51">
        <v>0.98</v>
      </c>
      <c r="G83" s="52">
        <v>2199.11</v>
      </c>
      <c r="H83" s="57">
        <f t="shared" si="10"/>
        <v>2155.1278</v>
      </c>
      <c r="I83" s="40"/>
      <c r="J83" s="54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</row>
    <row r="84">
      <c r="A84" s="55" t="s">
        <v>194</v>
      </c>
      <c r="B84" s="47" t="s">
        <v>46</v>
      </c>
      <c r="C84" s="48">
        <v>99326.0</v>
      </c>
      <c r="D84" s="56" t="s">
        <v>195</v>
      </c>
      <c r="E84" s="50" t="s">
        <v>27</v>
      </c>
      <c r="F84" s="51">
        <v>4.0</v>
      </c>
      <c r="G84" s="52">
        <v>6985.52</v>
      </c>
      <c r="H84" s="57">
        <f t="shared" si="10"/>
        <v>27942.08</v>
      </c>
      <c r="I84" s="40"/>
      <c r="J84" s="54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</row>
    <row r="85">
      <c r="A85" s="55" t="s">
        <v>196</v>
      </c>
      <c r="B85" s="47" t="s">
        <v>46</v>
      </c>
      <c r="C85" s="48">
        <v>99282.0</v>
      </c>
      <c r="D85" s="56" t="s">
        <v>197</v>
      </c>
      <c r="E85" s="50" t="s">
        <v>91</v>
      </c>
      <c r="F85" s="51">
        <v>1.7</v>
      </c>
      <c r="G85" s="52">
        <v>2202.81</v>
      </c>
      <c r="H85" s="57">
        <f t="shared" si="10"/>
        <v>3744.777</v>
      </c>
      <c r="I85" s="40"/>
      <c r="J85" s="54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</row>
    <row r="86">
      <c r="A86" s="55" t="s">
        <v>198</v>
      </c>
      <c r="B86" s="47" t="s">
        <v>46</v>
      </c>
      <c r="C86" s="48">
        <v>99256.0</v>
      </c>
      <c r="D86" s="56" t="s">
        <v>199</v>
      </c>
      <c r="E86" s="50" t="s">
        <v>27</v>
      </c>
      <c r="F86" s="51">
        <v>2.0</v>
      </c>
      <c r="G86" s="52">
        <v>4903.23</v>
      </c>
      <c r="H86" s="57">
        <f t="shared" si="10"/>
        <v>9806.46</v>
      </c>
      <c r="I86" s="40"/>
      <c r="J86" s="54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</row>
    <row r="87">
      <c r="A87" s="55" t="s">
        <v>200</v>
      </c>
      <c r="B87" s="47" t="s">
        <v>46</v>
      </c>
      <c r="C87" s="48">
        <v>99263.0</v>
      </c>
      <c r="D87" s="56" t="s">
        <v>201</v>
      </c>
      <c r="E87" s="50" t="s">
        <v>91</v>
      </c>
      <c r="F87" s="51">
        <v>2.0</v>
      </c>
      <c r="G87" s="52">
        <v>1790.03</v>
      </c>
      <c r="H87" s="57">
        <f t="shared" si="10"/>
        <v>3580.06</v>
      </c>
      <c r="I87" s="40"/>
      <c r="J87" s="54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</row>
    <row r="88">
      <c r="A88" s="55" t="s">
        <v>202</v>
      </c>
      <c r="B88" s="47" t="s">
        <v>46</v>
      </c>
      <c r="C88" s="48">
        <v>99312.0</v>
      </c>
      <c r="D88" s="56" t="s">
        <v>203</v>
      </c>
      <c r="E88" s="50" t="s">
        <v>27</v>
      </c>
      <c r="F88" s="51">
        <v>1.0</v>
      </c>
      <c r="G88" s="52">
        <v>5913.52</v>
      </c>
      <c r="H88" s="57">
        <f t="shared" si="10"/>
        <v>5913.52</v>
      </c>
      <c r="I88" s="40"/>
      <c r="J88" s="54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</row>
    <row r="89">
      <c r="A89" s="55" t="s">
        <v>204</v>
      </c>
      <c r="B89" s="47" t="s">
        <v>46</v>
      </c>
      <c r="C89" s="48">
        <v>99317.0</v>
      </c>
      <c r="D89" s="56" t="s">
        <v>205</v>
      </c>
      <c r="E89" s="50" t="s">
        <v>91</v>
      </c>
      <c r="F89" s="51">
        <v>0.07</v>
      </c>
      <c r="G89" s="52">
        <v>2003.33</v>
      </c>
      <c r="H89" s="57">
        <f t="shared" si="10"/>
        <v>140.2331</v>
      </c>
      <c r="I89" s="40"/>
      <c r="J89" s="54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</row>
    <row r="90">
      <c r="A90" s="55" t="s">
        <v>206</v>
      </c>
      <c r="B90" s="47" t="s">
        <v>46</v>
      </c>
      <c r="C90" s="48">
        <v>99290.0</v>
      </c>
      <c r="D90" s="56" t="s">
        <v>207</v>
      </c>
      <c r="E90" s="50" t="s">
        <v>27</v>
      </c>
      <c r="F90" s="51">
        <v>6.0</v>
      </c>
      <c r="G90" s="52">
        <v>3410.18</v>
      </c>
      <c r="H90" s="57">
        <f t="shared" si="10"/>
        <v>20461.08</v>
      </c>
      <c r="I90" s="40"/>
      <c r="J90" s="54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</row>
    <row r="91">
      <c r="A91" s="55" t="s">
        <v>208</v>
      </c>
      <c r="B91" s="47" t="s">
        <v>46</v>
      </c>
      <c r="C91" s="48">
        <v>99241.0</v>
      </c>
      <c r="D91" s="56" t="s">
        <v>209</v>
      </c>
      <c r="E91" s="50" t="s">
        <v>91</v>
      </c>
      <c r="F91" s="51">
        <v>5.65</v>
      </c>
      <c r="G91" s="52">
        <v>1398.47</v>
      </c>
      <c r="H91" s="57">
        <f t="shared" si="10"/>
        <v>7901.3555</v>
      </c>
      <c r="I91" s="40"/>
      <c r="J91" s="54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</row>
    <row r="92">
      <c r="A92" s="32" t="s">
        <v>210</v>
      </c>
      <c r="B92" s="42"/>
      <c r="C92" s="43"/>
      <c r="D92" s="35" t="s">
        <v>118</v>
      </c>
      <c r="E92" s="36"/>
      <c r="F92" s="37"/>
      <c r="G92" s="44"/>
      <c r="H92" s="45">
        <f>SUM(H93)</f>
        <v>8605.4014</v>
      </c>
      <c r="I92" s="40"/>
      <c r="J92" s="41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</row>
    <row r="93">
      <c r="A93" s="55" t="s">
        <v>211</v>
      </c>
      <c r="B93" s="47" t="s">
        <v>46</v>
      </c>
      <c r="C93" s="48">
        <v>97053.0</v>
      </c>
      <c r="D93" s="56" t="s">
        <v>212</v>
      </c>
      <c r="E93" s="50" t="s">
        <v>91</v>
      </c>
      <c r="F93" s="51">
        <v>941.51</v>
      </c>
      <c r="G93" s="52">
        <v>9.14</v>
      </c>
      <c r="H93" s="57">
        <f>SUM(F93*G93)</f>
        <v>8605.4014</v>
      </c>
      <c r="I93" s="40"/>
      <c r="J93" s="54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</row>
    <row r="94">
      <c r="A94" s="32" t="s">
        <v>213</v>
      </c>
      <c r="B94" s="42"/>
      <c r="C94" s="43"/>
      <c r="D94" s="35" t="s">
        <v>214</v>
      </c>
      <c r="E94" s="36"/>
      <c r="F94" s="37"/>
      <c r="G94" s="44"/>
      <c r="H94" s="45">
        <f>SUM(H95:H98)</f>
        <v>18789.51</v>
      </c>
      <c r="I94" s="40"/>
      <c r="J94" s="41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</row>
    <row r="95">
      <c r="A95" s="55" t="s">
        <v>215</v>
      </c>
      <c r="B95" s="47" t="s">
        <v>46</v>
      </c>
      <c r="C95" s="48">
        <v>89401.0</v>
      </c>
      <c r="D95" s="56" t="s">
        <v>216</v>
      </c>
      <c r="E95" s="50" t="s">
        <v>91</v>
      </c>
      <c r="F95" s="51">
        <v>186.5</v>
      </c>
      <c r="G95" s="52">
        <v>7.17</v>
      </c>
      <c r="H95" s="61">
        <v>1337.21</v>
      </c>
      <c r="I95" s="40"/>
      <c r="J95" s="54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</row>
    <row r="96">
      <c r="A96" s="55" t="s">
        <v>217</v>
      </c>
      <c r="B96" s="47" t="s">
        <v>46</v>
      </c>
      <c r="C96" s="48">
        <v>89402.0</v>
      </c>
      <c r="D96" s="56" t="s">
        <v>218</v>
      </c>
      <c r="E96" s="50" t="s">
        <v>91</v>
      </c>
      <c r="F96" s="51">
        <v>40.75</v>
      </c>
      <c r="G96" s="52">
        <v>8.76</v>
      </c>
      <c r="H96" s="61">
        <v>356.97</v>
      </c>
      <c r="I96" s="40"/>
      <c r="J96" s="54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  <c r="II96" s="40"/>
    </row>
    <row r="97">
      <c r="A97" s="55" t="s">
        <v>219</v>
      </c>
      <c r="B97" s="47" t="s">
        <v>46</v>
      </c>
      <c r="C97" s="48">
        <v>89450.0</v>
      </c>
      <c r="D97" s="56" t="s">
        <v>220</v>
      </c>
      <c r="E97" s="50" t="s">
        <v>91</v>
      </c>
      <c r="F97" s="51">
        <v>30.5</v>
      </c>
      <c r="G97" s="52">
        <v>29.01</v>
      </c>
      <c r="H97" s="61">
        <v>884.81</v>
      </c>
      <c r="I97" s="40"/>
      <c r="J97" s="54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  <c r="II97" s="40"/>
    </row>
    <row r="98">
      <c r="A98" s="55" t="s">
        <v>221</v>
      </c>
      <c r="B98" s="47" t="s">
        <v>222</v>
      </c>
      <c r="C98" s="64" t="s">
        <v>223</v>
      </c>
      <c r="D98" s="56" t="s">
        <v>224</v>
      </c>
      <c r="E98" s="50" t="s">
        <v>44</v>
      </c>
      <c r="F98" s="51">
        <v>769.0</v>
      </c>
      <c r="G98" s="52">
        <v>21.08</v>
      </c>
      <c r="H98" s="61">
        <v>16210.52</v>
      </c>
      <c r="I98" s="40"/>
      <c r="J98" s="54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  <c r="HY98" s="40"/>
      <c r="HZ98" s="40"/>
      <c r="IA98" s="40"/>
      <c r="IB98" s="40"/>
      <c r="IC98" s="40"/>
      <c r="ID98" s="40"/>
      <c r="IE98" s="40"/>
      <c r="IF98" s="40"/>
      <c r="IG98" s="40"/>
      <c r="IH98" s="40"/>
      <c r="II98" s="40"/>
    </row>
    <row r="99">
      <c r="A99" s="65" t="s">
        <v>225</v>
      </c>
      <c r="B99" s="8"/>
      <c r="C99" s="8"/>
      <c r="D99" s="8"/>
      <c r="E99" s="8"/>
      <c r="F99" s="8"/>
      <c r="G99" s="8"/>
      <c r="H99" s="66">
        <f>H17+H58+H15</f>
        <v>9425635.647</v>
      </c>
      <c r="I99" s="40"/>
      <c r="J99" s="67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  <c r="HY99" s="40"/>
      <c r="HZ99" s="40"/>
      <c r="IA99" s="40"/>
      <c r="IB99" s="40"/>
      <c r="IC99" s="40"/>
      <c r="ID99" s="40"/>
      <c r="IE99" s="40"/>
      <c r="IF99" s="40"/>
      <c r="IG99" s="40"/>
      <c r="IH99" s="40"/>
      <c r="II99" s="40"/>
    </row>
    <row r="100">
      <c r="A100" s="65" t="s">
        <v>226</v>
      </c>
      <c r="B100" s="8"/>
      <c r="C100" s="8"/>
      <c r="D100" s="8"/>
      <c r="E100" s="8"/>
      <c r="F100" s="8"/>
      <c r="G100" s="8"/>
      <c r="H100" s="68">
        <v>948820.4</v>
      </c>
      <c r="I100" s="40"/>
      <c r="J100" s="67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  <c r="II100" s="40"/>
    </row>
    <row r="101">
      <c r="A101" s="65" t="s">
        <v>227</v>
      </c>
      <c r="B101" s="8"/>
      <c r="C101" s="8"/>
      <c r="D101" s="8"/>
      <c r="E101" s="8"/>
      <c r="F101" s="8"/>
      <c r="G101" s="8"/>
      <c r="H101" s="68">
        <f>H99+H100+(0.02)</f>
        <v>10374456.07</v>
      </c>
      <c r="I101" s="40"/>
      <c r="J101" s="67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</row>
    <row r="102">
      <c r="A102" s="69" t="s">
        <v>228</v>
      </c>
      <c r="B102" s="18"/>
      <c r="C102" s="18"/>
      <c r="D102" s="70" t="s">
        <v>229</v>
      </c>
      <c r="E102" s="18"/>
      <c r="F102" s="18"/>
      <c r="G102" s="18"/>
      <c r="H102" s="19"/>
      <c r="I102" s="40"/>
      <c r="J102" s="67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</row>
    <row r="103">
      <c r="A103" s="71"/>
      <c r="B103" s="72"/>
      <c r="C103" s="72"/>
      <c r="D103" s="73"/>
      <c r="E103" s="74"/>
      <c r="F103" s="72"/>
      <c r="G103" s="75"/>
      <c r="H103" s="76"/>
      <c r="I103" s="72"/>
      <c r="J103" s="75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</row>
    <row r="104">
      <c r="A104" s="71"/>
      <c r="B104" s="72"/>
      <c r="C104" s="72"/>
      <c r="D104" s="73"/>
      <c r="E104" s="74"/>
      <c r="F104" s="72"/>
      <c r="G104" s="75"/>
      <c r="H104" s="76"/>
      <c r="I104" s="72"/>
      <c r="J104" s="75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</row>
    <row r="105">
      <c r="A105" s="71"/>
      <c r="B105" s="72"/>
      <c r="C105" s="72"/>
      <c r="D105" s="73"/>
      <c r="E105" s="74"/>
      <c r="F105" s="72"/>
      <c r="G105" s="75"/>
      <c r="H105" s="76"/>
      <c r="I105" s="72"/>
      <c r="J105" s="75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</row>
    <row r="106">
      <c r="A106" s="71"/>
      <c r="B106" s="72"/>
      <c r="C106" s="72"/>
      <c r="D106" s="73"/>
      <c r="E106" s="74"/>
      <c r="F106" s="72"/>
      <c r="G106" s="75"/>
      <c r="H106" s="76"/>
      <c r="I106" s="72"/>
      <c r="J106" s="75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</row>
    <row r="107">
      <c r="A107" s="71"/>
      <c r="B107" s="72"/>
      <c r="C107" s="72"/>
      <c r="D107" s="73"/>
      <c r="E107" s="74"/>
      <c r="F107" s="72"/>
      <c r="G107" s="75"/>
      <c r="H107" s="76"/>
      <c r="I107" s="72"/>
      <c r="J107" s="75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</row>
    <row r="108">
      <c r="A108" s="71"/>
      <c r="B108" s="72"/>
      <c r="C108" s="72"/>
      <c r="D108" s="73"/>
      <c r="E108" s="74"/>
      <c r="F108" s="72"/>
      <c r="G108" s="75"/>
      <c r="H108" s="76"/>
      <c r="I108" s="72"/>
      <c r="J108" s="75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</row>
    <row r="109">
      <c r="A109" s="71"/>
      <c r="B109" s="72"/>
      <c r="C109" s="72"/>
      <c r="D109" s="73"/>
      <c r="E109" s="74"/>
      <c r="F109" s="72"/>
      <c r="G109" s="75"/>
      <c r="H109" s="76"/>
      <c r="I109" s="72"/>
      <c r="J109" s="75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</row>
    <row r="110">
      <c r="A110" s="71"/>
      <c r="B110" s="72"/>
      <c r="C110" s="72"/>
      <c r="D110" s="73"/>
      <c r="E110" s="74"/>
      <c r="F110" s="72"/>
      <c r="G110" s="75"/>
      <c r="H110" s="76"/>
      <c r="I110" s="72"/>
      <c r="J110" s="75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</row>
    <row r="111">
      <c r="A111" s="77"/>
      <c r="D111" s="78"/>
      <c r="E111" s="79"/>
      <c r="G111" s="80"/>
      <c r="H111" s="81"/>
      <c r="J111" s="80"/>
    </row>
    <row r="112">
      <c r="A112" s="77"/>
      <c r="D112" s="78"/>
      <c r="E112" s="79"/>
      <c r="G112" s="80"/>
      <c r="H112" s="81"/>
      <c r="J112" s="80"/>
    </row>
    <row r="113">
      <c r="A113" s="77"/>
      <c r="D113" s="78"/>
      <c r="E113" s="79"/>
      <c r="G113" s="80"/>
      <c r="H113" s="81"/>
      <c r="J113" s="80"/>
    </row>
    <row r="114">
      <c r="A114" s="77"/>
      <c r="D114" s="78"/>
      <c r="E114" s="79"/>
      <c r="G114" s="80"/>
      <c r="H114" s="81"/>
      <c r="J114" s="80"/>
    </row>
    <row r="115">
      <c r="A115" s="77"/>
      <c r="D115" s="78"/>
      <c r="E115" s="79"/>
      <c r="G115" s="80"/>
      <c r="H115" s="81"/>
      <c r="J115" s="80"/>
    </row>
    <row r="116">
      <c r="A116" s="77"/>
      <c r="D116" s="78"/>
      <c r="E116" s="79"/>
      <c r="G116" s="80"/>
      <c r="H116" s="81"/>
      <c r="J116" s="80"/>
    </row>
    <row r="117">
      <c r="A117" s="77"/>
      <c r="D117" s="78"/>
      <c r="E117" s="79"/>
      <c r="G117" s="80"/>
      <c r="H117" s="81"/>
      <c r="J117" s="80"/>
    </row>
    <row r="118">
      <c r="A118" s="77"/>
      <c r="D118" s="78"/>
      <c r="E118" s="79"/>
      <c r="G118" s="80"/>
      <c r="H118" s="81"/>
      <c r="J118" s="80"/>
    </row>
    <row r="119">
      <c r="A119" s="77"/>
      <c r="D119" s="78"/>
      <c r="E119" s="79"/>
      <c r="G119" s="80"/>
      <c r="H119" s="81"/>
      <c r="J119" s="80"/>
    </row>
    <row r="120">
      <c r="A120" s="77"/>
      <c r="D120" s="78"/>
      <c r="E120" s="79"/>
      <c r="G120" s="80"/>
      <c r="H120" s="81"/>
      <c r="J120" s="80"/>
    </row>
    <row r="121">
      <c r="A121" s="77"/>
      <c r="D121" s="78"/>
      <c r="E121" s="79"/>
      <c r="G121" s="80"/>
      <c r="H121" s="81"/>
      <c r="J121" s="80"/>
    </row>
    <row r="122">
      <c r="A122" s="77"/>
      <c r="D122" s="78"/>
      <c r="E122" s="79"/>
      <c r="G122" s="80"/>
      <c r="H122" s="81"/>
      <c r="J122" s="80"/>
    </row>
    <row r="123">
      <c r="A123" s="77"/>
      <c r="D123" s="78"/>
      <c r="E123" s="79"/>
      <c r="G123" s="80"/>
      <c r="H123" s="81"/>
      <c r="J123" s="80"/>
    </row>
    <row r="124">
      <c r="A124" s="77"/>
      <c r="D124" s="78"/>
      <c r="E124" s="79"/>
      <c r="G124" s="80"/>
      <c r="H124" s="81"/>
      <c r="J124" s="80"/>
    </row>
    <row r="125">
      <c r="A125" s="77"/>
      <c r="D125" s="78"/>
      <c r="E125" s="79"/>
      <c r="G125" s="80"/>
      <c r="H125" s="81"/>
      <c r="J125" s="80"/>
    </row>
    <row r="126">
      <c r="A126" s="77"/>
      <c r="D126" s="78"/>
      <c r="E126" s="79"/>
      <c r="G126" s="80"/>
      <c r="H126" s="81"/>
      <c r="J126" s="80"/>
    </row>
    <row r="127">
      <c r="A127" s="77"/>
      <c r="D127" s="78"/>
      <c r="E127" s="79"/>
      <c r="G127" s="80"/>
      <c r="H127" s="81"/>
      <c r="J127" s="80"/>
    </row>
    <row r="128">
      <c r="A128" s="77"/>
      <c r="D128" s="78"/>
      <c r="E128" s="79"/>
      <c r="G128" s="80"/>
      <c r="H128" s="81"/>
      <c r="J128" s="80"/>
    </row>
    <row r="129">
      <c r="A129" s="77"/>
      <c r="D129" s="78"/>
      <c r="E129" s="79"/>
      <c r="G129" s="80"/>
      <c r="H129" s="81"/>
      <c r="J129" s="80"/>
    </row>
    <row r="130">
      <c r="A130" s="77"/>
      <c r="D130" s="78"/>
      <c r="E130" s="79"/>
      <c r="G130" s="80"/>
      <c r="H130" s="81"/>
      <c r="J130" s="80"/>
    </row>
    <row r="131">
      <c r="A131" s="77"/>
      <c r="D131" s="78"/>
      <c r="E131" s="79"/>
      <c r="G131" s="80"/>
      <c r="H131" s="81"/>
      <c r="J131" s="80"/>
    </row>
    <row r="132">
      <c r="A132" s="77"/>
      <c r="D132" s="78"/>
      <c r="E132" s="79"/>
      <c r="G132" s="80"/>
      <c r="H132" s="81"/>
      <c r="J132" s="80"/>
    </row>
    <row r="133">
      <c r="A133" s="77"/>
      <c r="D133" s="78"/>
      <c r="E133" s="79"/>
      <c r="G133" s="80"/>
      <c r="H133" s="81"/>
      <c r="J133" s="80"/>
    </row>
    <row r="134">
      <c r="A134" s="77"/>
      <c r="D134" s="78"/>
      <c r="E134" s="79"/>
      <c r="G134" s="80"/>
      <c r="H134" s="81"/>
      <c r="J134" s="80"/>
    </row>
    <row r="135">
      <c r="A135" s="77"/>
      <c r="D135" s="78"/>
      <c r="E135" s="79"/>
      <c r="G135" s="80"/>
      <c r="H135" s="81"/>
      <c r="J135" s="80"/>
    </row>
    <row r="136">
      <c r="A136" s="77"/>
      <c r="D136" s="78"/>
      <c r="E136" s="79"/>
      <c r="G136" s="80"/>
      <c r="H136" s="81"/>
      <c r="J136" s="80"/>
    </row>
    <row r="137">
      <c r="A137" s="77"/>
      <c r="D137" s="78"/>
      <c r="E137" s="79"/>
      <c r="G137" s="80"/>
      <c r="H137" s="81"/>
      <c r="J137" s="80"/>
    </row>
    <row r="138">
      <c r="A138" s="77"/>
      <c r="D138" s="78"/>
      <c r="E138" s="79"/>
      <c r="G138" s="80"/>
      <c r="H138" s="81"/>
      <c r="J138" s="80"/>
    </row>
    <row r="139">
      <c r="A139" s="77"/>
      <c r="D139" s="78"/>
      <c r="E139" s="79"/>
      <c r="G139" s="80"/>
      <c r="H139" s="81"/>
      <c r="J139" s="80"/>
    </row>
    <row r="140">
      <c r="A140" s="77"/>
      <c r="D140" s="78"/>
      <c r="E140" s="79"/>
      <c r="G140" s="80"/>
      <c r="H140" s="81"/>
      <c r="J140" s="80"/>
    </row>
    <row r="141">
      <c r="A141" s="77"/>
      <c r="D141" s="78"/>
      <c r="E141" s="79"/>
      <c r="G141" s="80"/>
      <c r="H141" s="81"/>
      <c r="J141" s="80"/>
    </row>
    <row r="142">
      <c r="A142" s="77"/>
      <c r="D142" s="78"/>
      <c r="E142" s="79"/>
      <c r="G142" s="80"/>
      <c r="H142" s="81"/>
      <c r="J142" s="80"/>
    </row>
    <row r="143">
      <c r="A143" s="77"/>
      <c r="D143" s="78"/>
      <c r="E143" s="79"/>
      <c r="G143" s="80"/>
      <c r="H143" s="81"/>
      <c r="J143" s="80"/>
    </row>
    <row r="144">
      <c r="A144" s="77"/>
      <c r="D144" s="78"/>
      <c r="E144" s="79"/>
      <c r="G144" s="80"/>
      <c r="H144" s="81"/>
      <c r="J144" s="80"/>
    </row>
    <row r="145">
      <c r="A145" s="77"/>
      <c r="D145" s="78"/>
      <c r="E145" s="79"/>
      <c r="G145" s="80"/>
      <c r="H145" s="81"/>
      <c r="J145" s="80"/>
    </row>
    <row r="146">
      <c r="A146" s="77"/>
      <c r="D146" s="78"/>
      <c r="E146" s="79"/>
      <c r="G146" s="80"/>
      <c r="H146" s="81"/>
      <c r="J146" s="80"/>
    </row>
    <row r="147">
      <c r="A147" s="77"/>
      <c r="D147" s="78"/>
      <c r="E147" s="79"/>
      <c r="G147" s="80"/>
      <c r="H147" s="81"/>
      <c r="J147" s="80"/>
    </row>
    <row r="148">
      <c r="A148" s="77"/>
      <c r="D148" s="78"/>
      <c r="E148" s="79"/>
      <c r="G148" s="80"/>
      <c r="H148" s="81"/>
      <c r="J148" s="80"/>
    </row>
    <row r="149">
      <c r="A149" s="77"/>
      <c r="D149" s="78"/>
      <c r="E149" s="79"/>
      <c r="G149" s="80"/>
      <c r="H149" s="81"/>
      <c r="J149" s="80"/>
    </row>
    <row r="150">
      <c r="A150" s="77"/>
      <c r="D150" s="78"/>
      <c r="E150" s="79"/>
      <c r="G150" s="80"/>
      <c r="H150" s="81"/>
      <c r="J150" s="80"/>
    </row>
    <row r="151">
      <c r="A151" s="77"/>
      <c r="D151" s="78"/>
      <c r="E151" s="79"/>
      <c r="G151" s="80"/>
      <c r="H151" s="81"/>
      <c r="J151" s="80"/>
    </row>
    <row r="152">
      <c r="A152" s="77"/>
      <c r="D152" s="78"/>
      <c r="E152" s="79"/>
      <c r="G152" s="80"/>
      <c r="H152" s="81"/>
      <c r="J152" s="80"/>
    </row>
    <row r="153">
      <c r="A153" s="77"/>
      <c r="D153" s="78"/>
      <c r="E153" s="79"/>
      <c r="G153" s="80"/>
      <c r="H153" s="81"/>
      <c r="J153" s="80"/>
    </row>
    <row r="154">
      <c r="A154" s="77"/>
      <c r="D154" s="78"/>
      <c r="E154" s="79"/>
      <c r="G154" s="80"/>
      <c r="H154" s="81"/>
      <c r="J154" s="80"/>
    </row>
    <row r="155">
      <c r="A155" s="77"/>
      <c r="D155" s="78"/>
      <c r="E155" s="79"/>
      <c r="G155" s="80"/>
      <c r="H155" s="81"/>
      <c r="J155" s="80"/>
    </row>
    <row r="156">
      <c r="A156" s="77"/>
      <c r="D156" s="78"/>
      <c r="E156" s="79"/>
      <c r="G156" s="80"/>
      <c r="H156" s="81"/>
      <c r="J156" s="80"/>
    </row>
    <row r="157">
      <c r="A157" s="77"/>
      <c r="D157" s="78"/>
      <c r="E157" s="79"/>
      <c r="G157" s="80"/>
      <c r="H157" s="81"/>
      <c r="J157" s="80"/>
    </row>
    <row r="158">
      <c r="A158" s="77"/>
      <c r="D158" s="78"/>
      <c r="E158" s="79"/>
      <c r="G158" s="80"/>
      <c r="H158" s="81"/>
      <c r="J158" s="80"/>
    </row>
    <row r="159">
      <c r="A159" s="77"/>
      <c r="D159" s="78"/>
      <c r="E159" s="79"/>
      <c r="G159" s="80"/>
      <c r="H159" s="81"/>
      <c r="J159" s="80"/>
    </row>
    <row r="160">
      <c r="A160" s="77"/>
      <c r="D160" s="78"/>
      <c r="E160" s="79"/>
      <c r="G160" s="80"/>
      <c r="H160" s="81"/>
      <c r="J160" s="80"/>
    </row>
    <row r="161">
      <c r="A161" s="77"/>
      <c r="D161" s="78"/>
      <c r="E161" s="79"/>
      <c r="G161" s="80"/>
      <c r="H161" s="81"/>
      <c r="J161" s="80"/>
    </row>
    <row r="162">
      <c r="A162" s="77"/>
      <c r="D162" s="78"/>
      <c r="E162" s="79"/>
      <c r="G162" s="80"/>
      <c r="H162" s="81"/>
      <c r="J162" s="80"/>
    </row>
    <row r="163">
      <c r="A163" s="77"/>
      <c r="D163" s="78"/>
      <c r="E163" s="79"/>
      <c r="G163" s="80"/>
      <c r="H163" s="81"/>
      <c r="J163" s="80"/>
    </row>
    <row r="164">
      <c r="A164" s="77"/>
      <c r="D164" s="78"/>
      <c r="E164" s="79"/>
      <c r="G164" s="80"/>
      <c r="H164" s="81"/>
      <c r="J164" s="80"/>
    </row>
    <row r="165">
      <c r="A165" s="77"/>
      <c r="D165" s="78"/>
      <c r="E165" s="79"/>
      <c r="G165" s="80"/>
      <c r="H165" s="81"/>
      <c r="J165" s="80"/>
    </row>
    <row r="166">
      <c r="A166" s="77"/>
      <c r="D166" s="78"/>
      <c r="E166" s="79"/>
      <c r="G166" s="80"/>
      <c r="H166" s="81"/>
      <c r="J166" s="80"/>
    </row>
    <row r="167">
      <c r="A167" s="77"/>
      <c r="D167" s="78"/>
      <c r="E167" s="79"/>
      <c r="G167" s="80"/>
      <c r="H167" s="81"/>
      <c r="J167" s="80"/>
    </row>
    <row r="168">
      <c r="A168" s="77"/>
      <c r="D168" s="78"/>
      <c r="E168" s="79"/>
      <c r="G168" s="80"/>
      <c r="H168" s="81"/>
      <c r="J168" s="80"/>
    </row>
    <row r="169">
      <c r="A169" s="77"/>
      <c r="D169" s="78"/>
      <c r="E169" s="79"/>
      <c r="G169" s="80"/>
      <c r="H169" s="81"/>
      <c r="J169" s="80"/>
    </row>
    <row r="170">
      <c r="A170" s="77"/>
      <c r="D170" s="78"/>
      <c r="E170" s="79"/>
      <c r="G170" s="80"/>
      <c r="H170" s="81"/>
      <c r="J170" s="80"/>
    </row>
    <row r="171">
      <c r="A171" s="77"/>
      <c r="D171" s="78"/>
      <c r="E171" s="79"/>
      <c r="G171" s="80"/>
      <c r="H171" s="81"/>
      <c r="J171" s="80"/>
    </row>
    <row r="172">
      <c r="A172" s="77"/>
      <c r="D172" s="78"/>
      <c r="E172" s="79"/>
      <c r="G172" s="80"/>
      <c r="H172" s="81"/>
      <c r="J172" s="80"/>
    </row>
    <row r="173">
      <c r="A173" s="77"/>
      <c r="D173" s="78"/>
      <c r="E173" s="79"/>
      <c r="G173" s="80"/>
      <c r="H173" s="81"/>
      <c r="J173" s="80"/>
    </row>
    <row r="174">
      <c r="A174" s="77"/>
      <c r="D174" s="78"/>
      <c r="E174" s="79"/>
      <c r="G174" s="80"/>
      <c r="H174" s="81"/>
      <c r="J174" s="80"/>
    </row>
    <row r="175">
      <c r="A175" s="77"/>
      <c r="D175" s="78"/>
      <c r="E175" s="79"/>
      <c r="G175" s="80"/>
      <c r="H175" s="81"/>
      <c r="J175" s="80"/>
    </row>
    <row r="176">
      <c r="A176" s="77"/>
      <c r="D176" s="78"/>
      <c r="E176" s="79"/>
      <c r="G176" s="80"/>
      <c r="H176" s="81"/>
      <c r="J176" s="80"/>
    </row>
    <row r="177">
      <c r="A177" s="77"/>
      <c r="D177" s="78"/>
      <c r="E177" s="79"/>
      <c r="G177" s="80"/>
      <c r="H177" s="81"/>
      <c r="J177" s="80"/>
    </row>
    <row r="178">
      <c r="A178" s="77"/>
      <c r="D178" s="78"/>
      <c r="E178" s="79"/>
      <c r="G178" s="80"/>
      <c r="H178" s="81"/>
      <c r="J178" s="80"/>
    </row>
    <row r="179">
      <c r="A179" s="77"/>
      <c r="D179" s="78"/>
      <c r="E179" s="79"/>
      <c r="G179" s="80"/>
      <c r="H179" s="81"/>
      <c r="J179" s="80"/>
    </row>
    <row r="180">
      <c r="A180" s="77"/>
      <c r="D180" s="78"/>
      <c r="E180" s="79"/>
      <c r="G180" s="80"/>
      <c r="H180" s="81"/>
      <c r="J180" s="80"/>
    </row>
    <row r="181">
      <c r="A181" s="77"/>
      <c r="D181" s="78"/>
      <c r="E181" s="79"/>
      <c r="G181" s="80"/>
      <c r="H181" s="81"/>
      <c r="J181" s="80"/>
    </row>
    <row r="182">
      <c r="A182" s="77"/>
      <c r="D182" s="78"/>
      <c r="E182" s="79"/>
      <c r="G182" s="80"/>
      <c r="H182" s="81"/>
      <c r="J182" s="80"/>
    </row>
    <row r="183">
      <c r="A183" s="77"/>
      <c r="D183" s="78"/>
      <c r="E183" s="79"/>
      <c r="G183" s="80"/>
      <c r="H183" s="81"/>
      <c r="J183" s="80"/>
    </row>
    <row r="184">
      <c r="A184" s="77"/>
      <c r="D184" s="78"/>
      <c r="E184" s="79"/>
      <c r="G184" s="80"/>
      <c r="H184" s="81"/>
      <c r="J184" s="80"/>
    </row>
    <row r="185">
      <c r="A185" s="77"/>
      <c r="D185" s="78"/>
      <c r="E185" s="79"/>
      <c r="G185" s="80"/>
      <c r="H185" s="81"/>
      <c r="J185" s="80"/>
    </row>
    <row r="186">
      <c r="A186" s="77"/>
      <c r="D186" s="78"/>
      <c r="E186" s="79"/>
      <c r="G186" s="80"/>
      <c r="H186" s="81"/>
      <c r="J186" s="80"/>
    </row>
    <row r="187">
      <c r="A187" s="77"/>
      <c r="D187" s="78"/>
      <c r="E187" s="79"/>
      <c r="G187" s="80"/>
      <c r="H187" s="81"/>
      <c r="J187" s="80"/>
    </row>
    <row r="188">
      <c r="A188" s="77"/>
      <c r="D188" s="78"/>
      <c r="E188" s="79"/>
      <c r="G188" s="80"/>
      <c r="H188" s="81"/>
      <c r="J188" s="80"/>
    </row>
    <row r="189">
      <c r="A189" s="77"/>
      <c r="D189" s="78"/>
      <c r="E189" s="79"/>
      <c r="G189" s="80"/>
      <c r="H189" s="81"/>
      <c r="J189" s="80"/>
    </row>
    <row r="190">
      <c r="A190" s="77"/>
      <c r="D190" s="78"/>
      <c r="E190" s="79"/>
      <c r="G190" s="80"/>
      <c r="H190" s="81"/>
      <c r="J190" s="80"/>
    </row>
    <row r="191">
      <c r="A191" s="77"/>
      <c r="D191" s="78"/>
      <c r="E191" s="79"/>
      <c r="G191" s="80"/>
      <c r="H191" s="81"/>
      <c r="J191" s="80"/>
    </row>
    <row r="192">
      <c r="A192" s="77"/>
      <c r="D192" s="78"/>
      <c r="E192" s="79"/>
      <c r="G192" s="80"/>
      <c r="H192" s="81"/>
      <c r="J192" s="80"/>
    </row>
    <row r="193">
      <c r="A193" s="77"/>
      <c r="D193" s="78"/>
      <c r="E193" s="79"/>
      <c r="G193" s="80"/>
      <c r="H193" s="81"/>
      <c r="J193" s="80"/>
    </row>
    <row r="194">
      <c r="A194" s="77"/>
      <c r="D194" s="78"/>
      <c r="E194" s="79"/>
      <c r="G194" s="80"/>
      <c r="H194" s="81"/>
      <c r="J194" s="80"/>
    </row>
    <row r="195">
      <c r="A195" s="77"/>
      <c r="D195" s="78"/>
      <c r="E195" s="79"/>
      <c r="G195" s="80"/>
      <c r="H195" s="81"/>
      <c r="J195" s="80"/>
    </row>
    <row r="196">
      <c r="A196" s="77"/>
      <c r="D196" s="78"/>
      <c r="E196" s="79"/>
      <c r="G196" s="80"/>
      <c r="H196" s="81"/>
      <c r="J196" s="80"/>
    </row>
    <row r="197">
      <c r="A197" s="77"/>
      <c r="D197" s="78"/>
      <c r="E197" s="79"/>
      <c r="G197" s="80"/>
      <c r="H197" s="81"/>
      <c r="J197" s="80"/>
    </row>
    <row r="198">
      <c r="A198" s="77"/>
      <c r="D198" s="78"/>
      <c r="E198" s="79"/>
      <c r="G198" s="80"/>
      <c r="H198" s="81"/>
      <c r="J198" s="80"/>
    </row>
    <row r="199">
      <c r="A199" s="77"/>
      <c r="D199" s="78"/>
      <c r="E199" s="79"/>
      <c r="G199" s="80"/>
      <c r="H199" s="81"/>
      <c r="J199" s="80"/>
    </row>
    <row r="200">
      <c r="A200" s="77"/>
      <c r="D200" s="78"/>
      <c r="E200" s="79"/>
      <c r="G200" s="80"/>
      <c r="H200" s="81"/>
      <c r="J200" s="80"/>
    </row>
    <row r="201">
      <c r="A201" s="77"/>
      <c r="D201" s="78"/>
      <c r="E201" s="79"/>
      <c r="G201" s="80"/>
      <c r="H201" s="81"/>
      <c r="J201" s="80"/>
    </row>
    <row r="202">
      <c r="A202" s="77"/>
      <c r="D202" s="78"/>
      <c r="E202" s="79"/>
      <c r="G202" s="80"/>
      <c r="H202" s="81"/>
      <c r="J202" s="80"/>
    </row>
    <row r="203">
      <c r="A203" s="77"/>
      <c r="D203" s="78"/>
      <c r="E203" s="79"/>
      <c r="G203" s="80"/>
      <c r="H203" s="81"/>
      <c r="J203" s="80"/>
    </row>
    <row r="204">
      <c r="A204" s="77"/>
      <c r="D204" s="78"/>
      <c r="E204" s="79"/>
      <c r="G204" s="80"/>
      <c r="H204" s="81"/>
      <c r="J204" s="80"/>
    </row>
    <row r="205">
      <c r="A205" s="77"/>
      <c r="D205" s="78"/>
      <c r="E205" s="79"/>
      <c r="G205" s="80"/>
      <c r="H205" s="81"/>
      <c r="J205" s="80"/>
    </row>
    <row r="206">
      <c r="A206" s="77"/>
      <c r="D206" s="78"/>
      <c r="E206" s="79"/>
      <c r="G206" s="80"/>
      <c r="H206" s="81"/>
      <c r="J206" s="80"/>
    </row>
    <row r="207">
      <c r="A207" s="77"/>
      <c r="D207" s="78"/>
      <c r="E207" s="79"/>
      <c r="G207" s="80"/>
      <c r="H207" s="81"/>
      <c r="J207" s="80"/>
    </row>
    <row r="208">
      <c r="A208" s="77"/>
      <c r="D208" s="78"/>
      <c r="E208" s="79"/>
      <c r="G208" s="80"/>
      <c r="H208" s="81"/>
      <c r="J208" s="80"/>
    </row>
    <row r="209">
      <c r="A209" s="77"/>
      <c r="D209" s="78"/>
      <c r="E209" s="79"/>
      <c r="G209" s="80"/>
      <c r="H209" s="81"/>
      <c r="J209" s="80"/>
    </row>
    <row r="210">
      <c r="A210" s="77"/>
      <c r="D210" s="78"/>
      <c r="E210" s="79"/>
      <c r="G210" s="80"/>
      <c r="H210" s="81"/>
      <c r="J210" s="80"/>
    </row>
    <row r="211">
      <c r="A211" s="77"/>
      <c r="D211" s="78"/>
      <c r="E211" s="79"/>
      <c r="G211" s="80"/>
      <c r="H211" s="81"/>
      <c r="J211" s="80"/>
    </row>
    <row r="212">
      <c r="A212" s="77"/>
      <c r="D212" s="78"/>
      <c r="E212" s="79"/>
      <c r="G212" s="80"/>
      <c r="H212" s="81"/>
      <c r="J212" s="80"/>
    </row>
    <row r="213">
      <c r="A213" s="77"/>
      <c r="D213" s="78"/>
      <c r="E213" s="79"/>
      <c r="G213" s="80"/>
      <c r="H213" s="81"/>
      <c r="J213" s="80"/>
    </row>
    <row r="214">
      <c r="A214" s="77"/>
      <c r="D214" s="78"/>
      <c r="E214" s="79"/>
      <c r="G214" s="80"/>
      <c r="H214" s="81"/>
      <c r="J214" s="80"/>
    </row>
    <row r="215">
      <c r="A215" s="77"/>
      <c r="D215" s="78"/>
      <c r="E215" s="79"/>
      <c r="G215" s="80"/>
      <c r="H215" s="81"/>
      <c r="J215" s="80"/>
    </row>
    <row r="216">
      <c r="A216" s="77"/>
      <c r="D216" s="78"/>
      <c r="E216" s="79"/>
      <c r="G216" s="80"/>
      <c r="H216" s="81"/>
      <c r="J216" s="80"/>
    </row>
    <row r="217">
      <c r="A217" s="77"/>
      <c r="D217" s="78"/>
      <c r="E217" s="79"/>
      <c r="G217" s="80"/>
      <c r="H217" s="81"/>
      <c r="J217" s="80"/>
    </row>
    <row r="218">
      <c r="A218" s="77"/>
      <c r="D218" s="78"/>
      <c r="E218" s="79"/>
      <c r="G218" s="80"/>
      <c r="H218" s="81"/>
      <c r="J218" s="80"/>
    </row>
    <row r="219">
      <c r="A219" s="77"/>
      <c r="D219" s="78"/>
      <c r="E219" s="79"/>
      <c r="G219" s="80"/>
      <c r="H219" s="81"/>
      <c r="J219" s="80"/>
    </row>
    <row r="220">
      <c r="A220" s="77"/>
      <c r="D220" s="78"/>
      <c r="E220" s="79"/>
      <c r="G220" s="80"/>
      <c r="H220" s="81"/>
      <c r="J220" s="80"/>
    </row>
    <row r="221">
      <c r="A221" s="77"/>
      <c r="D221" s="78"/>
      <c r="E221" s="79"/>
      <c r="G221" s="80"/>
      <c r="H221" s="81"/>
      <c r="J221" s="80"/>
    </row>
    <row r="222">
      <c r="A222" s="77"/>
      <c r="D222" s="78"/>
      <c r="E222" s="79"/>
      <c r="G222" s="80"/>
      <c r="H222" s="81"/>
      <c r="J222" s="80"/>
    </row>
    <row r="223">
      <c r="A223" s="77"/>
      <c r="D223" s="78"/>
      <c r="E223" s="79"/>
      <c r="G223" s="80"/>
      <c r="H223" s="81"/>
      <c r="J223" s="80"/>
    </row>
    <row r="224">
      <c r="A224" s="77"/>
      <c r="D224" s="78"/>
      <c r="E224" s="79"/>
      <c r="G224" s="80"/>
      <c r="H224" s="81"/>
      <c r="J224" s="80"/>
    </row>
    <row r="225">
      <c r="A225" s="77"/>
      <c r="D225" s="78"/>
      <c r="E225" s="79"/>
      <c r="G225" s="80"/>
      <c r="H225" s="81"/>
      <c r="J225" s="80"/>
    </row>
    <row r="226">
      <c r="A226" s="77"/>
      <c r="D226" s="78"/>
      <c r="E226" s="79"/>
      <c r="G226" s="80"/>
      <c r="H226" s="81"/>
      <c r="J226" s="80"/>
    </row>
    <row r="227">
      <c r="A227" s="77"/>
      <c r="D227" s="78"/>
      <c r="E227" s="79"/>
      <c r="G227" s="80"/>
      <c r="H227" s="81"/>
      <c r="J227" s="80"/>
    </row>
    <row r="228">
      <c r="A228" s="77"/>
      <c r="D228" s="78"/>
      <c r="E228" s="79"/>
      <c r="G228" s="80"/>
      <c r="H228" s="81"/>
      <c r="J228" s="80"/>
    </row>
    <row r="229">
      <c r="A229" s="77"/>
      <c r="D229" s="78"/>
      <c r="E229" s="79"/>
      <c r="G229" s="80"/>
      <c r="H229" s="81"/>
      <c r="J229" s="80"/>
    </row>
    <row r="230">
      <c r="A230" s="77"/>
      <c r="D230" s="78"/>
      <c r="E230" s="79"/>
      <c r="G230" s="80"/>
      <c r="H230" s="81"/>
      <c r="J230" s="80"/>
    </row>
    <row r="231">
      <c r="A231" s="77"/>
      <c r="D231" s="78"/>
      <c r="E231" s="79"/>
      <c r="G231" s="80"/>
      <c r="H231" s="81"/>
      <c r="J231" s="80"/>
    </row>
    <row r="232">
      <c r="A232" s="77"/>
      <c r="D232" s="78"/>
      <c r="E232" s="79"/>
      <c r="G232" s="80"/>
      <c r="H232" s="81"/>
      <c r="J232" s="80"/>
    </row>
    <row r="233">
      <c r="A233" s="77"/>
      <c r="D233" s="78"/>
      <c r="E233" s="79"/>
      <c r="G233" s="80"/>
      <c r="H233" s="81"/>
      <c r="J233" s="80"/>
    </row>
    <row r="234">
      <c r="A234" s="77"/>
      <c r="D234" s="78"/>
      <c r="E234" s="79"/>
      <c r="G234" s="80"/>
      <c r="H234" s="81"/>
      <c r="J234" s="80"/>
    </row>
    <row r="235">
      <c r="A235" s="77"/>
      <c r="D235" s="78"/>
      <c r="E235" s="79"/>
      <c r="G235" s="80"/>
      <c r="H235" s="81"/>
      <c r="J235" s="80"/>
    </row>
    <row r="236">
      <c r="A236" s="77"/>
      <c r="D236" s="78"/>
      <c r="E236" s="79"/>
      <c r="G236" s="80"/>
      <c r="H236" s="81"/>
      <c r="J236" s="80"/>
    </row>
    <row r="237">
      <c r="A237" s="77"/>
      <c r="D237" s="78"/>
      <c r="E237" s="79"/>
      <c r="G237" s="80"/>
      <c r="H237" s="81"/>
      <c r="J237" s="80"/>
    </row>
    <row r="238">
      <c r="A238" s="77"/>
      <c r="D238" s="78"/>
      <c r="E238" s="79"/>
      <c r="G238" s="80"/>
      <c r="H238" s="81"/>
      <c r="J238" s="80"/>
    </row>
    <row r="239">
      <c r="A239" s="77"/>
      <c r="D239" s="78"/>
      <c r="E239" s="79"/>
      <c r="G239" s="80"/>
      <c r="H239" s="81"/>
      <c r="J239" s="80"/>
    </row>
    <row r="240">
      <c r="A240" s="77"/>
      <c r="D240" s="78"/>
      <c r="E240" s="79"/>
      <c r="G240" s="80"/>
      <c r="H240" s="81"/>
      <c r="J240" s="80"/>
    </row>
    <row r="241">
      <c r="A241" s="77"/>
      <c r="D241" s="78"/>
      <c r="E241" s="79"/>
      <c r="G241" s="80"/>
      <c r="H241" s="81"/>
      <c r="J241" s="80"/>
    </row>
    <row r="242">
      <c r="A242" s="77"/>
      <c r="D242" s="78"/>
      <c r="E242" s="79"/>
      <c r="G242" s="80"/>
      <c r="H242" s="81"/>
      <c r="J242" s="80"/>
    </row>
    <row r="243">
      <c r="A243" s="77"/>
      <c r="D243" s="78"/>
      <c r="E243" s="79"/>
      <c r="G243" s="80"/>
      <c r="H243" s="81"/>
      <c r="J243" s="80"/>
    </row>
    <row r="244">
      <c r="A244" s="77"/>
      <c r="D244" s="78"/>
      <c r="E244" s="79"/>
      <c r="G244" s="80"/>
      <c r="H244" s="81"/>
      <c r="J244" s="80"/>
    </row>
    <row r="245">
      <c r="A245" s="77"/>
      <c r="D245" s="78"/>
      <c r="E245" s="79"/>
      <c r="G245" s="80"/>
      <c r="H245" s="81"/>
      <c r="J245" s="80"/>
    </row>
    <row r="246">
      <c r="A246" s="77"/>
      <c r="D246" s="78"/>
      <c r="E246" s="79"/>
      <c r="G246" s="80"/>
      <c r="H246" s="81"/>
      <c r="J246" s="80"/>
    </row>
    <row r="247">
      <c r="A247" s="77"/>
      <c r="D247" s="78"/>
      <c r="E247" s="79"/>
      <c r="G247" s="80"/>
      <c r="H247" s="81"/>
      <c r="J247" s="80"/>
    </row>
    <row r="248">
      <c r="A248" s="77"/>
      <c r="D248" s="78"/>
      <c r="E248" s="79"/>
      <c r="G248" s="80"/>
      <c r="H248" s="81"/>
      <c r="J248" s="80"/>
    </row>
    <row r="249">
      <c r="A249" s="77"/>
      <c r="D249" s="78"/>
      <c r="E249" s="79"/>
      <c r="G249" s="80"/>
      <c r="H249" s="81"/>
      <c r="J249" s="80"/>
    </row>
    <row r="250">
      <c r="A250" s="77"/>
      <c r="D250" s="78"/>
      <c r="E250" s="79"/>
      <c r="G250" s="80"/>
      <c r="H250" s="81"/>
      <c r="J250" s="80"/>
    </row>
    <row r="251">
      <c r="A251" s="77"/>
      <c r="D251" s="78"/>
      <c r="E251" s="79"/>
      <c r="G251" s="80"/>
      <c r="H251" s="81"/>
      <c r="J251" s="80"/>
    </row>
    <row r="252">
      <c r="A252" s="77"/>
      <c r="D252" s="78"/>
      <c r="E252" s="79"/>
      <c r="G252" s="80"/>
      <c r="H252" s="81"/>
      <c r="J252" s="80"/>
    </row>
    <row r="253">
      <c r="A253" s="77"/>
      <c r="D253" s="78"/>
      <c r="E253" s="79"/>
      <c r="G253" s="80"/>
      <c r="H253" s="81"/>
      <c r="J253" s="80"/>
    </row>
    <row r="254">
      <c r="A254" s="77"/>
      <c r="D254" s="78"/>
      <c r="E254" s="79"/>
      <c r="G254" s="80"/>
      <c r="H254" s="81"/>
      <c r="J254" s="80"/>
    </row>
    <row r="255">
      <c r="A255" s="77"/>
      <c r="D255" s="78"/>
      <c r="E255" s="79"/>
      <c r="G255" s="80"/>
      <c r="H255" s="81"/>
      <c r="J255" s="80"/>
    </row>
    <row r="256">
      <c r="A256" s="77"/>
      <c r="D256" s="78"/>
      <c r="E256" s="79"/>
      <c r="G256" s="80"/>
      <c r="H256" s="81"/>
      <c r="J256" s="80"/>
    </row>
    <row r="257">
      <c r="A257" s="77"/>
      <c r="D257" s="78"/>
      <c r="E257" s="79"/>
      <c r="G257" s="80"/>
      <c r="H257" s="81"/>
      <c r="J257" s="80"/>
    </row>
    <row r="258">
      <c r="A258" s="77"/>
      <c r="D258" s="78"/>
      <c r="E258" s="79"/>
      <c r="G258" s="80"/>
      <c r="H258" s="81"/>
      <c r="J258" s="80"/>
    </row>
    <row r="259">
      <c r="A259" s="77"/>
      <c r="D259" s="78"/>
      <c r="E259" s="79"/>
      <c r="G259" s="80"/>
      <c r="H259" s="81"/>
      <c r="J259" s="80"/>
    </row>
    <row r="260">
      <c r="A260" s="77"/>
      <c r="D260" s="78"/>
      <c r="E260" s="79"/>
      <c r="G260" s="80"/>
      <c r="H260" s="81"/>
      <c r="J260" s="80"/>
    </row>
    <row r="261">
      <c r="A261" s="77"/>
      <c r="D261" s="78"/>
      <c r="E261" s="79"/>
      <c r="G261" s="80"/>
      <c r="H261" s="81"/>
      <c r="J261" s="80"/>
    </row>
    <row r="262">
      <c r="A262" s="77"/>
      <c r="D262" s="78"/>
      <c r="E262" s="79"/>
      <c r="G262" s="80"/>
      <c r="H262" s="81"/>
      <c r="J262" s="80"/>
    </row>
    <row r="263">
      <c r="A263" s="77"/>
      <c r="D263" s="78"/>
      <c r="E263" s="79"/>
      <c r="G263" s="80"/>
      <c r="H263" s="81"/>
      <c r="J263" s="80"/>
    </row>
    <row r="264">
      <c r="A264" s="77"/>
      <c r="D264" s="78"/>
      <c r="E264" s="79"/>
      <c r="G264" s="80"/>
      <c r="H264" s="81"/>
      <c r="J264" s="80"/>
    </row>
    <row r="265">
      <c r="A265" s="77"/>
      <c r="D265" s="78"/>
      <c r="E265" s="79"/>
      <c r="G265" s="80"/>
      <c r="H265" s="81"/>
      <c r="J265" s="80"/>
    </row>
    <row r="266">
      <c r="A266" s="77"/>
      <c r="D266" s="78"/>
      <c r="E266" s="79"/>
      <c r="G266" s="80"/>
      <c r="H266" s="81"/>
      <c r="J266" s="80"/>
    </row>
    <row r="267">
      <c r="A267" s="77"/>
      <c r="D267" s="78"/>
      <c r="E267" s="79"/>
      <c r="G267" s="80"/>
      <c r="H267" s="81"/>
      <c r="J267" s="80"/>
    </row>
    <row r="268">
      <c r="A268" s="77"/>
      <c r="D268" s="78"/>
      <c r="E268" s="79"/>
      <c r="G268" s="80"/>
      <c r="H268" s="81"/>
      <c r="J268" s="80"/>
    </row>
    <row r="269">
      <c r="A269" s="77"/>
      <c r="D269" s="78"/>
      <c r="E269" s="79"/>
      <c r="G269" s="80"/>
      <c r="H269" s="81"/>
      <c r="J269" s="80"/>
    </row>
    <row r="270">
      <c r="A270" s="77"/>
      <c r="D270" s="78"/>
      <c r="E270" s="79"/>
      <c r="G270" s="80"/>
      <c r="H270" s="81"/>
      <c r="J270" s="80"/>
    </row>
    <row r="271">
      <c r="A271" s="77"/>
      <c r="D271" s="78"/>
      <c r="E271" s="79"/>
      <c r="G271" s="80"/>
      <c r="H271" s="81"/>
      <c r="J271" s="80"/>
    </row>
    <row r="272">
      <c r="A272" s="77"/>
      <c r="D272" s="78"/>
      <c r="E272" s="79"/>
      <c r="G272" s="80"/>
      <c r="H272" s="81"/>
      <c r="J272" s="80"/>
    </row>
    <row r="273">
      <c r="A273" s="77"/>
      <c r="D273" s="78"/>
      <c r="E273" s="79"/>
      <c r="G273" s="80"/>
      <c r="H273" s="81"/>
      <c r="J273" s="80"/>
    </row>
    <row r="274">
      <c r="A274" s="77"/>
      <c r="D274" s="78"/>
      <c r="E274" s="79"/>
      <c r="G274" s="80"/>
      <c r="H274" s="81"/>
      <c r="J274" s="80"/>
    </row>
    <row r="275">
      <c r="A275" s="77"/>
      <c r="D275" s="78"/>
      <c r="E275" s="79"/>
      <c r="G275" s="80"/>
      <c r="H275" s="81"/>
      <c r="J275" s="80"/>
    </row>
    <row r="276">
      <c r="A276" s="77"/>
      <c r="D276" s="78"/>
      <c r="E276" s="79"/>
      <c r="G276" s="80"/>
      <c r="H276" s="81"/>
      <c r="J276" s="80"/>
    </row>
    <row r="277">
      <c r="A277" s="77"/>
      <c r="D277" s="78"/>
      <c r="E277" s="79"/>
      <c r="G277" s="80"/>
      <c r="H277" s="81"/>
      <c r="J277" s="80"/>
    </row>
    <row r="278">
      <c r="A278" s="77"/>
      <c r="D278" s="78"/>
      <c r="E278" s="79"/>
      <c r="G278" s="80"/>
      <c r="H278" s="81"/>
      <c r="J278" s="80"/>
    </row>
    <row r="279">
      <c r="A279" s="77"/>
      <c r="D279" s="78"/>
      <c r="E279" s="79"/>
      <c r="G279" s="80"/>
      <c r="H279" s="81"/>
      <c r="J279" s="80"/>
    </row>
    <row r="280">
      <c r="A280" s="77"/>
      <c r="D280" s="78"/>
      <c r="E280" s="79"/>
      <c r="G280" s="80"/>
      <c r="H280" s="81"/>
      <c r="J280" s="80"/>
    </row>
    <row r="281">
      <c r="A281" s="77"/>
      <c r="D281" s="78"/>
      <c r="E281" s="79"/>
      <c r="G281" s="80"/>
      <c r="H281" s="81"/>
      <c r="J281" s="80"/>
    </row>
    <row r="282">
      <c r="A282" s="77"/>
      <c r="D282" s="78"/>
      <c r="E282" s="79"/>
      <c r="G282" s="80"/>
      <c r="H282" s="81"/>
      <c r="J282" s="80"/>
    </row>
    <row r="283">
      <c r="A283" s="77"/>
      <c r="D283" s="78"/>
      <c r="E283" s="79"/>
      <c r="G283" s="80"/>
      <c r="H283" s="81"/>
      <c r="J283" s="80"/>
    </row>
    <row r="284">
      <c r="A284" s="77"/>
      <c r="D284" s="78"/>
      <c r="E284" s="79"/>
      <c r="G284" s="80"/>
      <c r="H284" s="81"/>
      <c r="J284" s="80"/>
    </row>
    <row r="285">
      <c r="A285" s="77"/>
      <c r="D285" s="78"/>
      <c r="E285" s="79"/>
      <c r="G285" s="80"/>
      <c r="H285" s="81"/>
      <c r="J285" s="80"/>
    </row>
    <row r="286">
      <c r="A286" s="77"/>
      <c r="D286" s="78"/>
      <c r="E286" s="79"/>
      <c r="G286" s="80"/>
      <c r="H286" s="81"/>
      <c r="J286" s="80"/>
    </row>
    <row r="287">
      <c r="A287" s="77"/>
      <c r="D287" s="78"/>
      <c r="E287" s="79"/>
      <c r="G287" s="80"/>
      <c r="H287" s="81"/>
      <c r="J287" s="80"/>
    </row>
    <row r="288">
      <c r="A288" s="77"/>
      <c r="D288" s="78"/>
      <c r="E288" s="79"/>
      <c r="G288" s="80"/>
      <c r="H288" s="81"/>
      <c r="J288" s="80"/>
    </row>
    <row r="289">
      <c r="A289" s="77"/>
      <c r="D289" s="78"/>
      <c r="E289" s="79"/>
      <c r="G289" s="80"/>
      <c r="H289" s="81"/>
      <c r="J289" s="80"/>
    </row>
    <row r="290">
      <c r="A290" s="77"/>
      <c r="D290" s="78"/>
      <c r="E290" s="79"/>
      <c r="G290" s="80"/>
      <c r="H290" s="81"/>
      <c r="J290" s="80"/>
    </row>
    <row r="291">
      <c r="A291" s="77"/>
      <c r="D291" s="78"/>
      <c r="E291" s="79"/>
      <c r="G291" s="80"/>
      <c r="H291" s="81"/>
      <c r="J291" s="80"/>
    </row>
    <row r="292">
      <c r="A292" s="77"/>
      <c r="D292" s="78"/>
      <c r="E292" s="79"/>
      <c r="G292" s="80"/>
      <c r="H292" s="81"/>
      <c r="J292" s="80"/>
    </row>
    <row r="293">
      <c r="A293" s="77"/>
      <c r="D293" s="78"/>
      <c r="E293" s="79"/>
      <c r="G293" s="80"/>
      <c r="H293" s="81"/>
      <c r="J293" s="80"/>
    </row>
    <row r="294">
      <c r="A294" s="77"/>
      <c r="D294" s="78"/>
      <c r="E294" s="79"/>
      <c r="G294" s="80"/>
      <c r="H294" s="81"/>
      <c r="J294" s="80"/>
    </row>
    <row r="295">
      <c r="A295" s="77"/>
      <c r="D295" s="78"/>
      <c r="E295" s="79"/>
      <c r="G295" s="80"/>
      <c r="H295" s="81"/>
      <c r="J295" s="80"/>
    </row>
    <row r="296">
      <c r="A296" s="77"/>
      <c r="D296" s="78"/>
      <c r="E296" s="79"/>
      <c r="G296" s="80"/>
      <c r="H296" s="81"/>
      <c r="J296" s="80"/>
    </row>
    <row r="297">
      <c r="A297" s="77"/>
      <c r="D297" s="78"/>
      <c r="E297" s="79"/>
      <c r="G297" s="80"/>
      <c r="H297" s="81"/>
      <c r="J297" s="80"/>
    </row>
    <row r="298">
      <c r="A298" s="77"/>
      <c r="D298" s="78"/>
      <c r="E298" s="79"/>
      <c r="G298" s="80"/>
      <c r="H298" s="81"/>
      <c r="J298" s="80"/>
    </row>
    <row r="299">
      <c r="A299" s="77"/>
      <c r="D299" s="78"/>
      <c r="E299" s="79"/>
      <c r="G299" s="80"/>
      <c r="H299" s="81"/>
      <c r="J299" s="80"/>
    </row>
    <row r="300">
      <c r="A300" s="77"/>
      <c r="D300" s="78"/>
      <c r="E300" s="79"/>
      <c r="G300" s="80"/>
      <c r="H300" s="81"/>
      <c r="J300" s="80"/>
    </row>
    <row r="301">
      <c r="A301" s="77"/>
      <c r="D301" s="78"/>
      <c r="E301" s="79"/>
      <c r="G301" s="80"/>
      <c r="H301" s="81"/>
      <c r="J301" s="80"/>
    </row>
    <row r="302">
      <c r="A302" s="77"/>
      <c r="D302" s="78"/>
      <c r="E302" s="79"/>
      <c r="G302" s="80"/>
      <c r="H302" s="81"/>
      <c r="J302" s="80"/>
    </row>
    <row r="303">
      <c r="A303" s="77"/>
      <c r="D303" s="78"/>
      <c r="E303" s="79"/>
      <c r="G303" s="80"/>
      <c r="H303" s="81"/>
      <c r="J303" s="80"/>
    </row>
    <row r="304">
      <c r="A304" s="77"/>
      <c r="D304" s="78"/>
      <c r="E304" s="79"/>
      <c r="G304" s="80"/>
      <c r="H304" s="81"/>
      <c r="J304" s="80"/>
    </row>
    <row r="305">
      <c r="A305" s="77"/>
      <c r="D305" s="78"/>
      <c r="E305" s="79"/>
      <c r="G305" s="80"/>
      <c r="H305" s="81"/>
      <c r="J305" s="80"/>
    </row>
    <row r="306">
      <c r="A306" s="77"/>
      <c r="D306" s="78"/>
      <c r="E306" s="79"/>
      <c r="G306" s="80"/>
      <c r="H306" s="81"/>
      <c r="J306" s="80"/>
    </row>
    <row r="307">
      <c r="A307" s="77"/>
      <c r="D307" s="78"/>
      <c r="E307" s="79"/>
      <c r="G307" s="80"/>
      <c r="H307" s="81"/>
      <c r="J307" s="80"/>
    </row>
    <row r="308">
      <c r="A308" s="77"/>
      <c r="D308" s="78"/>
      <c r="E308" s="79"/>
      <c r="G308" s="80"/>
      <c r="H308" s="81"/>
      <c r="J308" s="80"/>
    </row>
    <row r="309">
      <c r="A309" s="77"/>
      <c r="D309" s="78"/>
      <c r="E309" s="79"/>
      <c r="G309" s="80"/>
      <c r="H309" s="81"/>
      <c r="J309" s="80"/>
    </row>
    <row r="310">
      <c r="A310" s="77"/>
      <c r="D310" s="78"/>
      <c r="E310" s="79"/>
      <c r="G310" s="80"/>
      <c r="H310" s="81"/>
      <c r="J310" s="80"/>
    </row>
    <row r="311">
      <c r="A311" s="77"/>
      <c r="D311" s="78"/>
      <c r="E311" s="79"/>
      <c r="G311" s="80"/>
      <c r="H311" s="81"/>
      <c r="J311" s="80"/>
    </row>
    <row r="312">
      <c r="A312" s="77"/>
      <c r="D312" s="78"/>
      <c r="E312" s="79"/>
      <c r="G312" s="80"/>
      <c r="H312" s="81"/>
      <c r="J312" s="80"/>
    </row>
    <row r="313">
      <c r="A313" s="77"/>
      <c r="D313" s="78"/>
      <c r="E313" s="79"/>
      <c r="G313" s="80"/>
      <c r="H313" s="81"/>
      <c r="J313" s="80"/>
    </row>
    <row r="314">
      <c r="A314" s="77"/>
      <c r="D314" s="78"/>
      <c r="E314" s="79"/>
      <c r="G314" s="80"/>
      <c r="H314" s="81"/>
      <c r="J314" s="80"/>
    </row>
    <row r="315">
      <c r="A315" s="77"/>
      <c r="D315" s="78"/>
      <c r="E315" s="79"/>
      <c r="G315" s="80"/>
      <c r="H315" s="81"/>
      <c r="J315" s="80"/>
    </row>
    <row r="316">
      <c r="A316" s="77"/>
      <c r="D316" s="78"/>
      <c r="E316" s="79"/>
      <c r="G316" s="80"/>
      <c r="H316" s="81"/>
      <c r="J316" s="80"/>
    </row>
    <row r="317">
      <c r="A317" s="77"/>
      <c r="D317" s="78"/>
      <c r="E317" s="79"/>
      <c r="G317" s="80"/>
      <c r="H317" s="81"/>
      <c r="J317" s="80"/>
    </row>
    <row r="318">
      <c r="A318" s="77"/>
      <c r="D318" s="78"/>
      <c r="E318" s="79"/>
      <c r="G318" s="80"/>
      <c r="H318" s="81"/>
      <c r="J318" s="80"/>
    </row>
    <row r="319">
      <c r="A319" s="77"/>
      <c r="D319" s="78"/>
      <c r="E319" s="79"/>
      <c r="G319" s="80"/>
      <c r="H319" s="81"/>
      <c r="J319" s="80"/>
    </row>
    <row r="320">
      <c r="A320" s="77"/>
      <c r="D320" s="78"/>
      <c r="E320" s="79"/>
      <c r="G320" s="80"/>
      <c r="H320" s="81"/>
      <c r="J320" s="80"/>
    </row>
    <row r="321">
      <c r="A321" s="77"/>
      <c r="D321" s="78"/>
      <c r="E321" s="79"/>
      <c r="G321" s="80"/>
      <c r="H321" s="81"/>
      <c r="J321" s="80"/>
    </row>
    <row r="322">
      <c r="A322" s="77"/>
      <c r="D322" s="78"/>
      <c r="E322" s="79"/>
      <c r="G322" s="80"/>
      <c r="H322" s="81"/>
      <c r="J322" s="80"/>
    </row>
    <row r="323">
      <c r="A323" s="77"/>
      <c r="D323" s="78"/>
      <c r="E323" s="79"/>
      <c r="G323" s="80"/>
      <c r="H323" s="81"/>
      <c r="J323" s="80"/>
    </row>
    <row r="324">
      <c r="A324" s="77"/>
      <c r="D324" s="78"/>
      <c r="E324" s="79"/>
      <c r="G324" s="80"/>
      <c r="H324" s="81"/>
      <c r="J324" s="80"/>
    </row>
    <row r="325">
      <c r="A325" s="77"/>
      <c r="D325" s="78"/>
      <c r="E325" s="79"/>
      <c r="G325" s="80"/>
      <c r="H325" s="81"/>
      <c r="J325" s="80"/>
    </row>
    <row r="326">
      <c r="A326" s="77"/>
      <c r="D326" s="78"/>
      <c r="E326" s="79"/>
      <c r="G326" s="80"/>
      <c r="H326" s="81"/>
      <c r="J326" s="80"/>
    </row>
    <row r="327">
      <c r="A327" s="77"/>
      <c r="D327" s="78"/>
      <c r="E327" s="79"/>
      <c r="G327" s="80"/>
      <c r="H327" s="81"/>
      <c r="J327" s="80"/>
    </row>
    <row r="328">
      <c r="A328" s="77"/>
      <c r="D328" s="78"/>
      <c r="E328" s="79"/>
      <c r="G328" s="80"/>
      <c r="H328" s="81"/>
      <c r="J328" s="80"/>
    </row>
    <row r="329">
      <c r="A329" s="77"/>
      <c r="D329" s="78"/>
      <c r="E329" s="79"/>
      <c r="G329" s="80"/>
      <c r="H329" s="81"/>
      <c r="J329" s="80"/>
    </row>
    <row r="330">
      <c r="A330" s="77"/>
      <c r="D330" s="78"/>
      <c r="E330" s="79"/>
      <c r="G330" s="80"/>
      <c r="H330" s="81"/>
      <c r="J330" s="80"/>
    </row>
    <row r="331">
      <c r="A331" s="77"/>
      <c r="D331" s="78"/>
      <c r="E331" s="79"/>
      <c r="G331" s="80"/>
      <c r="H331" s="81"/>
      <c r="J331" s="80"/>
    </row>
    <row r="332">
      <c r="A332" s="77"/>
      <c r="D332" s="78"/>
      <c r="E332" s="79"/>
      <c r="G332" s="80"/>
      <c r="H332" s="81"/>
      <c r="J332" s="80"/>
    </row>
    <row r="333">
      <c r="A333" s="77"/>
      <c r="D333" s="78"/>
      <c r="E333" s="79"/>
      <c r="G333" s="80"/>
      <c r="H333" s="81"/>
      <c r="J333" s="80"/>
    </row>
    <row r="334">
      <c r="A334" s="77"/>
      <c r="D334" s="78"/>
      <c r="E334" s="79"/>
      <c r="G334" s="80"/>
      <c r="H334" s="81"/>
      <c r="J334" s="80"/>
    </row>
    <row r="335">
      <c r="A335" s="77"/>
      <c r="D335" s="78"/>
      <c r="E335" s="79"/>
      <c r="G335" s="80"/>
      <c r="H335" s="81"/>
      <c r="J335" s="80"/>
    </row>
    <row r="336">
      <c r="A336" s="77"/>
      <c r="D336" s="78"/>
      <c r="E336" s="79"/>
      <c r="G336" s="80"/>
      <c r="H336" s="81"/>
      <c r="J336" s="80"/>
    </row>
    <row r="337">
      <c r="A337" s="77"/>
      <c r="D337" s="78"/>
      <c r="E337" s="79"/>
      <c r="G337" s="80"/>
      <c r="H337" s="81"/>
      <c r="J337" s="80"/>
    </row>
    <row r="338">
      <c r="A338" s="77"/>
      <c r="D338" s="78"/>
      <c r="E338" s="79"/>
      <c r="G338" s="80"/>
      <c r="H338" s="81"/>
      <c r="J338" s="80"/>
    </row>
    <row r="339">
      <c r="A339" s="77"/>
      <c r="D339" s="78"/>
      <c r="E339" s="79"/>
      <c r="G339" s="80"/>
      <c r="H339" s="81"/>
      <c r="J339" s="80"/>
    </row>
    <row r="340">
      <c r="A340" s="77"/>
      <c r="D340" s="78"/>
      <c r="E340" s="79"/>
      <c r="G340" s="80"/>
      <c r="H340" s="81"/>
      <c r="J340" s="80"/>
    </row>
    <row r="341">
      <c r="A341" s="77"/>
      <c r="D341" s="78"/>
      <c r="E341" s="79"/>
      <c r="G341" s="80"/>
      <c r="H341" s="81"/>
      <c r="J341" s="80"/>
    </row>
    <row r="342">
      <c r="A342" s="77"/>
      <c r="D342" s="78"/>
      <c r="E342" s="79"/>
      <c r="G342" s="80"/>
      <c r="H342" s="81"/>
      <c r="J342" s="80"/>
    </row>
    <row r="343">
      <c r="A343" s="77"/>
      <c r="D343" s="78"/>
      <c r="E343" s="79"/>
      <c r="G343" s="80"/>
      <c r="H343" s="81"/>
      <c r="J343" s="80"/>
    </row>
    <row r="344">
      <c r="A344" s="77"/>
      <c r="D344" s="78"/>
      <c r="E344" s="79"/>
      <c r="G344" s="80"/>
      <c r="H344" s="81"/>
      <c r="J344" s="80"/>
    </row>
    <row r="345">
      <c r="A345" s="77"/>
      <c r="D345" s="78"/>
      <c r="E345" s="79"/>
      <c r="G345" s="80"/>
      <c r="H345" s="81"/>
      <c r="J345" s="80"/>
    </row>
    <row r="346">
      <c r="A346" s="77"/>
      <c r="D346" s="78"/>
      <c r="E346" s="79"/>
      <c r="G346" s="80"/>
      <c r="H346" s="81"/>
      <c r="J346" s="80"/>
    </row>
    <row r="347">
      <c r="A347" s="77"/>
      <c r="D347" s="78"/>
      <c r="E347" s="79"/>
      <c r="G347" s="80"/>
      <c r="H347" s="81"/>
      <c r="J347" s="80"/>
    </row>
    <row r="348">
      <c r="A348" s="77"/>
      <c r="D348" s="78"/>
      <c r="E348" s="79"/>
      <c r="G348" s="80"/>
      <c r="H348" s="81"/>
      <c r="J348" s="80"/>
    </row>
    <row r="349">
      <c r="A349" s="77"/>
      <c r="D349" s="78"/>
      <c r="E349" s="79"/>
      <c r="G349" s="80"/>
      <c r="H349" s="81"/>
      <c r="J349" s="80"/>
    </row>
    <row r="350">
      <c r="A350" s="77"/>
      <c r="D350" s="78"/>
      <c r="E350" s="79"/>
      <c r="G350" s="80"/>
      <c r="H350" s="81"/>
      <c r="J350" s="80"/>
    </row>
    <row r="351">
      <c r="A351" s="77"/>
      <c r="D351" s="78"/>
      <c r="E351" s="79"/>
      <c r="G351" s="80"/>
      <c r="H351" s="81"/>
      <c r="J351" s="80"/>
    </row>
    <row r="352">
      <c r="A352" s="77"/>
      <c r="D352" s="78"/>
      <c r="E352" s="79"/>
      <c r="G352" s="80"/>
      <c r="H352" s="81"/>
      <c r="J352" s="80"/>
    </row>
    <row r="353">
      <c r="A353" s="77"/>
      <c r="D353" s="78"/>
      <c r="E353" s="79"/>
      <c r="G353" s="80"/>
      <c r="H353" s="81"/>
      <c r="J353" s="80"/>
    </row>
    <row r="354">
      <c r="A354" s="77"/>
      <c r="D354" s="78"/>
      <c r="E354" s="79"/>
      <c r="G354" s="80"/>
      <c r="H354" s="81"/>
      <c r="J354" s="80"/>
    </row>
    <row r="355">
      <c r="A355" s="77"/>
      <c r="D355" s="78"/>
      <c r="E355" s="79"/>
      <c r="G355" s="80"/>
      <c r="H355" s="81"/>
      <c r="J355" s="80"/>
    </row>
    <row r="356">
      <c r="A356" s="77"/>
      <c r="D356" s="78"/>
      <c r="E356" s="79"/>
      <c r="G356" s="80"/>
      <c r="H356" s="81"/>
      <c r="J356" s="80"/>
    </row>
    <row r="357">
      <c r="A357" s="77"/>
      <c r="D357" s="78"/>
      <c r="E357" s="79"/>
      <c r="G357" s="80"/>
      <c r="H357" s="81"/>
      <c r="J357" s="80"/>
    </row>
    <row r="358">
      <c r="A358" s="77"/>
      <c r="D358" s="78"/>
      <c r="E358" s="79"/>
      <c r="G358" s="80"/>
      <c r="H358" s="81"/>
      <c r="J358" s="80"/>
    </row>
    <row r="359">
      <c r="A359" s="77"/>
      <c r="D359" s="78"/>
      <c r="E359" s="79"/>
      <c r="G359" s="80"/>
      <c r="H359" s="81"/>
      <c r="J359" s="80"/>
    </row>
    <row r="360">
      <c r="A360" s="77"/>
      <c r="D360" s="78"/>
      <c r="E360" s="79"/>
      <c r="G360" s="80"/>
      <c r="H360" s="81"/>
      <c r="J360" s="80"/>
    </row>
    <row r="361">
      <c r="A361" s="77"/>
      <c r="D361" s="78"/>
      <c r="E361" s="79"/>
      <c r="G361" s="80"/>
      <c r="H361" s="81"/>
      <c r="J361" s="80"/>
    </row>
    <row r="362">
      <c r="A362" s="77"/>
      <c r="D362" s="78"/>
      <c r="E362" s="79"/>
      <c r="G362" s="80"/>
      <c r="H362" s="81"/>
      <c r="J362" s="80"/>
    </row>
    <row r="363">
      <c r="A363" s="77"/>
      <c r="D363" s="78"/>
      <c r="E363" s="79"/>
      <c r="G363" s="80"/>
      <c r="H363" s="81"/>
      <c r="J363" s="80"/>
    </row>
    <row r="364">
      <c r="A364" s="77"/>
      <c r="D364" s="78"/>
      <c r="E364" s="79"/>
      <c r="G364" s="80"/>
      <c r="H364" s="81"/>
      <c r="J364" s="80"/>
    </row>
    <row r="365">
      <c r="A365" s="77"/>
      <c r="D365" s="78"/>
      <c r="E365" s="79"/>
      <c r="G365" s="80"/>
      <c r="H365" s="81"/>
      <c r="J365" s="80"/>
    </row>
    <row r="366">
      <c r="A366" s="77"/>
      <c r="D366" s="78"/>
      <c r="E366" s="79"/>
      <c r="G366" s="80"/>
      <c r="H366" s="81"/>
      <c r="J366" s="80"/>
    </row>
    <row r="367">
      <c r="A367" s="77"/>
      <c r="D367" s="78"/>
      <c r="E367" s="79"/>
      <c r="G367" s="80"/>
      <c r="H367" s="81"/>
      <c r="J367" s="80"/>
    </row>
    <row r="368">
      <c r="A368" s="77"/>
      <c r="D368" s="78"/>
      <c r="E368" s="79"/>
      <c r="G368" s="80"/>
      <c r="H368" s="81"/>
      <c r="J368" s="80"/>
    </row>
    <row r="369">
      <c r="A369" s="77"/>
      <c r="D369" s="78"/>
      <c r="E369" s="79"/>
      <c r="G369" s="80"/>
      <c r="H369" s="81"/>
      <c r="J369" s="80"/>
    </row>
    <row r="370">
      <c r="A370" s="77"/>
      <c r="D370" s="78"/>
      <c r="E370" s="79"/>
      <c r="G370" s="80"/>
      <c r="H370" s="81"/>
      <c r="J370" s="80"/>
    </row>
    <row r="371">
      <c r="A371" s="77"/>
      <c r="D371" s="78"/>
      <c r="E371" s="79"/>
      <c r="G371" s="80"/>
      <c r="H371" s="81"/>
      <c r="J371" s="80"/>
    </row>
    <row r="372">
      <c r="A372" s="77"/>
      <c r="D372" s="78"/>
      <c r="E372" s="79"/>
      <c r="G372" s="80"/>
      <c r="H372" s="81"/>
      <c r="J372" s="80"/>
    </row>
    <row r="373">
      <c r="A373" s="77"/>
      <c r="D373" s="78"/>
      <c r="E373" s="79"/>
      <c r="G373" s="80"/>
      <c r="H373" s="81"/>
      <c r="J373" s="80"/>
    </row>
    <row r="374">
      <c r="A374" s="77"/>
      <c r="D374" s="78"/>
      <c r="E374" s="79"/>
      <c r="G374" s="80"/>
      <c r="H374" s="81"/>
      <c r="J374" s="80"/>
    </row>
    <row r="375">
      <c r="A375" s="77"/>
      <c r="D375" s="78"/>
      <c r="E375" s="79"/>
      <c r="G375" s="80"/>
      <c r="H375" s="81"/>
      <c r="J375" s="80"/>
    </row>
    <row r="376">
      <c r="A376" s="77"/>
      <c r="D376" s="78"/>
      <c r="E376" s="79"/>
      <c r="G376" s="80"/>
      <c r="H376" s="81"/>
      <c r="J376" s="80"/>
    </row>
    <row r="377">
      <c r="A377" s="77"/>
      <c r="D377" s="78"/>
      <c r="E377" s="79"/>
      <c r="G377" s="80"/>
      <c r="H377" s="81"/>
      <c r="J377" s="80"/>
    </row>
    <row r="378">
      <c r="A378" s="77"/>
      <c r="D378" s="78"/>
      <c r="E378" s="79"/>
      <c r="G378" s="80"/>
      <c r="H378" s="81"/>
      <c r="J378" s="80"/>
    </row>
    <row r="379">
      <c r="A379" s="77"/>
      <c r="D379" s="78"/>
      <c r="E379" s="79"/>
      <c r="G379" s="80"/>
      <c r="H379" s="81"/>
      <c r="J379" s="80"/>
    </row>
    <row r="380">
      <c r="A380" s="77"/>
      <c r="D380" s="78"/>
      <c r="E380" s="79"/>
      <c r="G380" s="80"/>
      <c r="H380" s="81"/>
      <c r="J380" s="80"/>
    </row>
    <row r="381">
      <c r="A381" s="77"/>
      <c r="D381" s="78"/>
      <c r="E381" s="79"/>
      <c r="G381" s="80"/>
      <c r="H381" s="81"/>
      <c r="J381" s="80"/>
    </row>
    <row r="382">
      <c r="A382" s="77"/>
      <c r="D382" s="78"/>
      <c r="E382" s="79"/>
      <c r="G382" s="80"/>
      <c r="H382" s="81"/>
      <c r="J382" s="80"/>
    </row>
    <row r="383">
      <c r="A383" s="77"/>
      <c r="D383" s="78"/>
      <c r="E383" s="79"/>
      <c r="G383" s="80"/>
      <c r="H383" s="81"/>
      <c r="J383" s="80"/>
    </row>
    <row r="384">
      <c r="A384" s="77"/>
      <c r="D384" s="78"/>
      <c r="E384" s="79"/>
      <c r="G384" s="80"/>
      <c r="H384" s="81"/>
      <c r="J384" s="80"/>
    </row>
    <row r="385">
      <c r="A385" s="77"/>
      <c r="D385" s="78"/>
      <c r="E385" s="79"/>
      <c r="G385" s="80"/>
      <c r="H385" s="81"/>
      <c r="J385" s="80"/>
    </row>
    <row r="386">
      <c r="A386" s="77"/>
      <c r="D386" s="78"/>
      <c r="E386" s="79"/>
      <c r="G386" s="80"/>
      <c r="H386" s="81"/>
      <c r="J386" s="80"/>
    </row>
    <row r="387">
      <c r="A387" s="77"/>
      <c r="D387" s="78"/>
      <c r="E387" s="79"/>
      <c r="G387" s="80"/>
      <c r="H387" s="81"/>
      <c r="J387" s="80"/>
    </row>
    <row r="388">
      <c r="A388" s="77"/>
      <c r="D388" s="78"/>
      <c r="E388" s="79"/>
      <c r="G388" s="80"/>
      <c r="H388" s="81"/>
      <c r="J388" s="80"/>
    </row>
    <row r="389">
      <c r="A389" s="77"/>
      <c r="D389" s="78"/>
      <c r="E389" s="79"/>
      <c r="G389" s="80"/>
      <c r="H389" s="81"/>
      <c r="J389" s="80"/>
    </row>
    <row r="390">
      <c r="A390" s="77"/>
      <c r="D390" s="78"/>
      <c r="E390" s="79"/>
      <c r="G390" s="80"/>
      <c r="H390" s="81"/>
      <c r="J390" s="80"/>
    </row>
    <row r="391">
      <c r="A391" s="77"/>
      <c r="D391" s="78"/>
      <c r="E391" s="79"/>
      <c r="G391" s="80"/>
      <c r="H391" s="81"/>
      <c r="J391" s="80"/>
    </row>
    <row r="392">
      <c r="A392" s="77"/>
      <c r="D392" s="78"/>
      <c r="E392" s="79"/>
      <c r="G392" s="80"/>
      <c r="H392" s="81"/>
      <c r="J392" s="80"/>
    </row>
    <row r="393">
      <c r="A393" s="77"/>
      <c r="D393" s="78"/>
      <c r="E393" s="79"/>
      <c r="G393" s="80"/>
      <c r="H393" s="81"/>
      <c r="J393" s="80"/>
    </row>
    <row r="394">
      <c r="A394" s="77"/>
      <c r="D394" s="78"/>
      <c r="E394" s="79"/>
      <c r="G394" s="80"/>
      <c r="H394" s="81"/>
      <c r="J394" s="80"/>
    </row>
    <row r="395">
      <c r="A395" s="77"/>
      <c r="D395" s="78"/>
      <c r="E395" s="79"/>
      <c r="G395" s="80"/>
      <c r="H395" s="81"/>
      <c r="J395" s="80"/>
    </row>
    <row r="396">
      <c r="A396" s="77"/>
      <c r="D396" s="78"/>
      <c r="E396" s="79"/>
      <c r="G396" s="80"/>
      <c r="H396" s="81"/>
      <c r="J396" s="80"/>
    </row>
    <row r="397">
      <c r="A397" s="77"/>
      <c r="D397" s="78"/>
      <c r="E397" s="79"/>
      <c r="G397" s="80"/>
      <c r="H397" s="81"/>
      <c r="J397" s="80"/>
    </row>
    <row r="398">
      <c r="A398" s="77"/>
      <c r="D398" s="78"/>
      <c r="E398" s="79"/>
      <c r="G398" s="80"/>
      <c r="H398" s="81"/>
      <c r="J398" s="80"/>
    </row>
    <row r="399">
      <c r="A399" s="77"/>
      <c r="D399" s="78"/>
      <c r="E399" s="79"/>
      <c r="G399" s="80"/>
      <c r="H399" s="81"/>
      <c r="J399" s="80"/>
    </row>
    <row r="400">
      <c r="A400" s="77"/>
      <c r="D400" s="78"/>
      <c r="E400" s="79"/>
      <c r="G400" s="80"/>
      <c r="H400" s="81"/>
      <c r="J400" s="80"/>
    </row>
    <row r="401">
      <c r="A401" s="77"/>
      <c r="D401" s="78"/>
      <c r="E401" s="79"/>
      <c r="G401" s="80"/>
      <c r="H401" s="81"/>
      <c r="J401" s="80"/>
    </row>
    <row r="402">
      <c r="A402" s="77"/>
      <c r="D402" s="78"/>
      <c r="E402" s="79"/>
      <c r="G402" s="80"/>
      <c r="H402" s="81"/>
      <c r="J402" s="80"/>
    </row>
    <row r="403">
      <c r="A403" s="77"/>
      <c r="D403" s="78"/>
      <c r="E403" s="79"/>
      <c r="G403" s="80"/>
      <c r="H403" s="81"/>
      <c r="J403" s="80"/>
    </row>
    <row r="404">
      <c r="A404" s="77"/>
      <c r="D404" s="78"/>
      <c r="E404" s="79"/>
      <c r="G404" s="80"/>
      <c r="H404" s="81"/>
      <c r="J404" s="80"/>
    </row>
    <row r="405">
      <c r="A405" s="77"/>
      <c r="D405" s="78"/>
      <c r="E405" s="79"/>
      <c r="G405" s="80"/>
      <c r="H405" s="81"/>
      <c r="J405" s="80"/>
    </row>
    <row r="406">
      <c r="A406" s="77"/>
      <c r="D406" s="78"/>
      <c r="E406" s="79"/>
      <c r="G406" s="80"/>
      <c r="H406" s="81"/>
      <c r="J406" s="80"/>
    </row>
    <row r="407">
      <c r="A407" s="77"/>
      <c r="D407" s="78"/>
      <c r="E407" s="79"/>
      <c r="G407" s="80"/>
      <c r="H407" s="81"/>
      <c r="J407" s="80"/>
    </row>
    <row r="408">
      <c r="A408" s="77"/>
      <c r="D408" s="78"/>
      <c r="E408" s="79"/>
      <c r="G408" s="80"/>
      <c r="H408" s="81"/>
      <c r="J408" s="80"/>
    </row>
    <row r="409">
      <c r="A409" s="77"/>
      <c r="D409" s="78"/>
      <c r="E409" s="79"/>
      <c r="G409" s="80"/>
      <c r="H409" s="81"/>
      <c r="J409" s="80"/>
    </row>
    <row r="410">
      <c r="A410" s="77"/>
      <c r="D410" s="78"/>
      <c r="E410" s="79"/>
      <c r="G410" s="80"/>
      <c r="H410" s="81"/>
      <c r="J410" s="80"/>
    </row>
    <row r="411">
      <c r="A411" s="77"/>
      <c r="D411" s="78"/>
      <c r="E411" s="79"/>
      <c r="G411" s="80"/>
      <c r="H411" s="81"/>
      <c r="J411" s="80"/>
    </row>
    <row r="412">
      <c r="A412" s="77"/>
      <c r="D412" s="78"/>
      <c r="E412" s="79"/>
      <c r="G412" s="80"/>
      <c r="H412" s="81"/>
      <c r="J412" s="80"/>
    </row>
    <row r="413">
      <c r="A413" s="77"/>
      <c r="D413" s="78"/>
      <c r="E413" s="79"/>
      <c r="G413" s="80"/>
      <c r="H413" s="81"/>
      <c r="J413" s="80"/>
    </row>
    <row r="414">
      <c r="A414" s="77"/>
      <c r="D414" s="78"/>
      <c r="E414" s="79"/>
      <c r="G414" s="80"/>
      <c r="H414" s="81"/>
      <c r="J414" s="80"/>
    </row>
    <row r="415">
      <c r="A415" s="77"/>
      <c r="D415" s="78"/>
      <c r="E415" s="79"/>
      <c r="G415" s="80"/>
      <c r="H415" s="81"/>
      <c r="J415" s="80"/>
    </row>
    <row r="416">
      <c r="A416" s="77"/>
      <c r="D416" s="78"/>
      <c r="E416" s="79"/>
      <c r="G416" s="80"/>
      <c r="H416" s="81"/>
      <c r="J416" s="80"/>
    </row>
    <row r="417">
      <c r="A417" s="77"/>
      <c r="D417" s="78"/>
      <c r="E417" s="79"/>
      <c r="G417" s="80"/>
      <c r="H417" s="81"/>
      <c r="J417" s="80"/>
    </row>
    <row r="418">
      <c r="A418" s="77"/>
      <c r="D418" s="78"/>
      <c r="E418" s="79"/>
      <c r="G418" s="80"/>
      <c r="H418" s="81"/>
      <c r="J418" s="80"/>
    </row>
    <row r="419">
      <c r="A419" s="77"/>
      <c r="D419" s="78"/>
      <c r="E419" s="79"/>
      <c r="G419" s="80"/>
      <c r="H419" s="81"/>
      <c r="J419" s="80"/>
    </row>
    <row r="420">
      <c r="A420" s="77"/>
      <c r="D420" s="78"/>
      <c r="E420" s="79"/>
      <c r="G420" s="80"/>
      <c r="H420" s="81"/>
      <c r="J420" s="80"/>
    </row>
    <row r="421">
      <c r="A421" s="77"/>
      <c r="D421" s="78"/>
      <c r="E421" s="79"/>
      <c r="G421" s="80"/>
      <c r="H421" s="81"/>
      <c r="J421" s="80"/>
    </row>
    <row r="422">
      <c r="A422" s="77"/>
      <c r="D422" s="78"/>
      <c r="E422" s="79"/>
      <c r="G422" s="80"/>
      <c r="H422" s="81"/>
      <c r="J422" s="80"/>
    </row>
    <row r="423">
      <c r="A423" s="77"/>
      <c r="D423" s="78"/>
      <c r="E423" s="79"/>
      <c r="G423" s="80"/>
      <c r="H423" s="81"/>
      <c r="J423" s="80"/>
    </row>
    <row r="424">
      <c r="A424" s="77"/>
      <c r="D424" s="78"/>
      <c r="E424" s="79"/>
      <c r="G424" s="80"/>
      <c r="H424" s="81"/>
      <c r="J424" s="80"/>
    </row>
    <row r="425">
      <c r="A425" s="77"/>
      <c r="D425" s="78"/>
      <c r="E425" s="79"/>
      <c r="G425" s="80"/>
      <c r="H425" s="81"/>
      <c r="J425" s="80"/>
    </row>
    <row r="426">
      <c r="A426" s="77"/>
      <c r="D426" s="78"/>
      <c r="E426" s="79"/>
      <c r="G426" s="80"/>
      <c r="H426" s="81"/>
      <c r="J426" s="80"/>
    </row>
    <row r="427">
      <c r="A427" s="77"/>
      <c r="D427" s="78"/>
      <c r="E427" s="79"/>
      <c r="G427" s="80"/>
      <c r="H427" s="81"/>
      <c r="J427" s="80"/>
    </row>
    <row r="428">
      <c r="A428" s="77"/>
      <c r="D428" s="78"/>
      <c r="E428" s="79"/>
      <c r="G428" s="80"/>
      <c r="H428" s="81"/>
      <c r="J428" s="80"/>
    </row>
    <row r="429">
      <c r="A429" s="77"/>
      <c r="D429" s="78"/>
      <c r="E429" s="79"/>
      <c r="G429" s="80"/>
      <c r="H429" s="81"/>
      <c r="J429" s="80"/>
    </row>
    <row r="430">
      <c r="A430" s="77"/>
      <c r="D430" s="78"/>
      <c r="E430" s="79"/>
      <c r="G430" s="80"/>
      <c r="H430" s="81"/>
      <c r="J430" s="80"/>
    </row>
    <row r="431">
      <c r="A431" s="77"/>
      <c r="D431" s="78"/>
      <c r="E431" s="79"/>
      <c r="G431" s="80"/>
      <c r="H431" s="81"/>
      <c r="J431" s="80"/>
    </row>
    <row r="432">
      <c r="A432" s="77"/>
      <c r="D432" s="78"/>
      <c r="E432" s="79"/>
      <c r="G432" s="80"/>
      <c r="H432" s="81"/>
      <c r="J432" s="80"/>
    </row>
    <row r="433">
      <c r="A433" s="77"/>
      <c r="D433" s="78"/>
      <c r="E433" s="79"/>
      <c r="G433" s="80"/>
      <c r="H433" s="81"/>
      <c r="J433" s="80"/>
    </row>
    <row r="434">
      <c r="A434" s="77"/>
      <c r="D434" s="78"/>
      <c r="E434" s="79"/>
      <c r="G434" s="80"/>
      <c r="H434" s="81"/>
      <c r="J434" s="80"/>
    </row>
    <row r="435">
      <c r="A435" s="77"/>
      <c r="D435" s="78"/>
      <c r="E435" s="79"/>
      <c r="G435" s="80"/>
      <c r="H435" s="81"/>
      <c r="J435" s="80"/>
    </row>
    <row r="436">
      <c r="A436" s="77"/>
      <c r="D436" s="78"/>
      <c r="E436" s="79"/>
      <c r="G436" s="80"/>
      <c r="H436" s="81"/>
      <c r="J436" s="80"/>
    </row>
    <row r="437">
      <c r="A437" s="77"/>
      <c r="D437" s="78"/>
      <c r="E437" s="79"/>
      <c r="G437" s="80"/>
      <c r="H437" s="81"/>
      <c r="J437" s="80"/>
    </row>
    <row r="438">
      <c r="A438" s="77"/>
      <c r="D438" s="78"/>
      <c r="E438" s="79"/>
      <c r="G438" s="80"/>
      <c r="H438" s="81"/>
      <c r="J438" s="80"/>
    </row>
    <row r="439">
      <c r="A439" s="77"/>
      <c r="D439" s="78"/>
      <c r="E439" s="79"/>
      <c r="G439" s="80"/>
      <c r="H439" s="81"/>
      <c r="J439" s="80"/>
    </row>
    <row r="440">
      <c r="A440" s="77"/>
      <c r="D440" s="78"/>
      <c r="E440" s="79"/>
      <c r="G440" s="80"/>
      <c r="H440" s="81"/>
      <c r="J440" s="80"/>
    </row>
    <row r="441">
      <c r="A441" s="77"/>
      <c r="D441" s="78"/>
      <c r="E441" s="79"/>
      <c r="G441" s="80"/>
      <c r="H441" s="81"/>
      <c r="J441" s="80"/>
    </row>
    <row r="442">
      <c r="A442" s="77"/>
      <c r="D442" s="78"/>
      <c r="E442" s="79"/>
      <c r="G442" s="80"/>
      <c r="H442" s="81"/>
      <c r="J442" s="80"/>
    </row>
    <row r="443">
      <c r="A443" s="77"/>
      <c r="D443" s="78"/>
      <c r="E443" s="79"/>
      <c r="G443" s="80"/>
      <c r="H443" s="81"/>
      <c r="J443" s="80"/>
    </row>
    <row r="444">
      <c r="A444" s="77"/>
      <c r="D444" s="78"/>
      <c r="E444" s="79"/>
      <c r="G444" s="80"/>
      <c r="H444" s="81"/>
      <c r="J444" s="80"/>
    </row>
    <row r="445">
      <c r="A445" s="77"/>
      <c r="D445" s="78"/>
      <c r="E445" s="79"/>
      <c r="G445" s="80"/>
      <c r="H445" s="81"/>
      <c r="J445" s="80"/>
    </row>
    <row r="446">
      <c r="A446" s="77"/>
      <c r="D446" s="78"/>
      <c r="E446" s="79"/>
      <c r="G446" s="80"/>
      <c r="H446" s="81"/>
      <c r="J446" s="80"/>
    </row>
    <row r="447">
      <c r="A447" s="77"/>
      <c r="D447" s="78"/>
      <c r="E447" s="79"/>
      <c r="G447" s="80"/>
      <c r="H447" s="81"/>
      <c r="J447" s="80"/>
    </row>
    <row r="448">
      <c r="A448" s="77"/>
      <c r="D448" s="78"/>
      <c r="E448" s="79"/>
      <c r="G448" s="80"/>
      <c r="H448" s="81"/>
      <c r="J448" s="80"/>
    </row>
    <row r="449">
      <c r="A449" s="77"/>
      <c r="D449" s="78"/>
      <c r="E449" s="79"/>
      <c r="G449" s="80"/>
      <c r="H449" s="81"/>
      <c r="J449" s="80"/>
    </row>
    <row r="450">
      <c r="A450" s="77"/>
      <c r="D450" s="78"/>
      <c r="E450" s="79"/>
      <c r="G450" s="80"/>
      <c r="H450" s="81"/>
      <c r="J450" s="80"/>
    </row>
    <row r="451">
      <c r="A451" s="77"/>
      <c r="D451" s="78"/>
      <c r="E451" s="79"/>
      <c r="G451" s="80"/>
      <c r="H451" s="81"/>
      <c r="J451" s="80"/>
    </row>
    <row r="452">
      <c r="A452" s="77"/>
      <c r="D452" s="78"/>
      <c r="E452" s="79"/>
      <c r="G452" s="80"/>
      <c r="H452" s="81"/>
      <c r="J452" s="80"/>
    </row>
    <row r="453">
      <c r="A453" s="77"/>
      <c r="D453" s="78"/>
      <c r="E453" s="79"/>
      <c r="G453" s="80"/>
      <c r="H453" s="81"/>
      <c r="J453" s="80"/>
    </row>
    <row r="454">
      <c r="A454" s="77"/>
      <c r="D454" s="78"/>
      <c r="E454" s="79"/>
      <c r="G454" s="80"/>
      <c r="H454" s="81"/>
      <c r="J454" s="80"/>
    </row>
    <row r="455">
      <c r="A455" s="77"/>
      <c r="D455" s="78"/>
      <c r="E455" s="79"/>
      <c r="G455" s="80"/>
      <c r="H455" s="81"/>
      <c r="J455" s="80"/>
    </row>
    <row r="456">
      <c r="A456" s="77"/>
      <c r="D456" s="78"/>
      <c r="E456" s="79"/>
      <c r="G456" s="80"/>
      <c r="H456" s="81"/>
      <c r="J456" s="80"/>
    </row>
    <row r="457">
      <c r="A457" s="77"/>
      <c r="D457" s="78"/>
      <c r="E457" s="79"/>
      <c r="G457" s="80"/>
      <c r="H457" s="81"/>
      <c r="J457" s="80"/>
    </row>
    <row r="458">
      <c r="A458" s="77"/>
      <c r="D458" s="78"/>
      <c r="E458" s="79"/>
      <c r="G458" s="80"/>
      <c r="H458" s="81"/>
      <c r="J458" s="80"/>
    </row>
    <row r="459">
      <c r="A459" s="77"/>
      <c r="D459" s="78"/>
      <c r="E459" s="79"/>
      <c r="G459" s="80"/>
      <c r="H459" s="81"/>
      <c r="J459" s="80"/>
    </row>
    <row r="460">
      <c r="A460" s="77"/>
      <c r="D460" s="78"/>
      <c r="E460" s="79"/>
      <c r="G460" s="80"/>
      <c r="H460" s="81"/>
      <c r="J460" s="80"/>
    </row>
    <row r="461">
      <c r="A461" s="77"/>
      <c r="D461" s="78"/>
      <c r="E461" s="79"/>
      <c r="G461" s="80"/>
      <c r="H461" s="81"/>
      <c r="J461" s="80"/>
    </row>
    <row r="462">
      <c r="A462" s="77"/>
      <c r="D462" s="78"/>
      <c r="E462" s="79"/>
      <c r="G462" s="80"/>
      <c r="H462" s="81"/>
      <c r="J462" s="80"/>
    </row>
    <row r="463">
      <c r="A463" s="77"/>
      <c r="D463" s="78"/>
      <c r="E463" s="79"/>
      <c r="G463" s="80"/>
      <c r="H463" s="81"/>
      <c r="J463" s="80"/>
    </row>
    <row r="464">
      <c r="A464" s="77"/>
      <c r="D464" s="78"/>
      <c r="E464" s="79"/>
      <c r="G464" s="80"/>
      <c r="H464" s="81"/>
      <c r="J464" s="80"/>
    </row>
    <row r="465">
      <c r="A465" s="77"/>
      <c r="D465" s="78"/>
      <c r="E465" s="79"/>
      <c r="G465" s="80"/>
      <c r="H465" s="81"/>
      <c r="J465" s="80"/>
    </row>
    <row r="466">
      <c r="A466" s="77"/>
      <c r="D466" s="78"/>
      <c r="E466" s="79"/>
      <c r="G466" s="80"/>
      <c r="H466" s="81"/>
      <c r="J466" s="80"/>
    </row>
    <row r="467">
      <c r="A467" s="77"/>
      <c r="D467" s="78"/>
      <c r="E467" s="79"/>
      <c r="G467" s="80"/>
      <c r="H467" s="81"/>
      <c r="J467" s="80"/>
    </row>
    <row r="468">
      <c r="A468" s="77"/>
      <c r="D468" s="78"/>
      <c r="E468" s="79"/>
      <c r="G468" s="80"/>
      <c r="H468" s="81"/>
      <c r="J468" s="80"/>
    </row>
    <row r="469">
      <c r="A469" s="77"/>
      <c r="D469" s="78"/>
      <c r="E469" s="79"/>
      <c r="G469" s="80"/>
      <c r="H469" s="81"/>
      <c r="J469" s="80"/>
    </row>
    <row r="470">
      <c r="A470" s="77"/>
      <c r="D470" s="78"/>
      <c r="E470" s="79"/>
      <c r="G470" s="80"/>
      <c r="H470" s="81"/>
      <c r="J470" s="80"/>
    </row>
    <row r="471">
      <c r="A471" s="77"/>
      <c r="D471" s="78"/>
      <c r="E471" s="79"/>
      <c r="G471" s="80"/>
      <c r="H471" s="81"/>
      <c r="J471" s="80"/>
    </row>
    <row r="472">
      <c r="A472" s="77"/>
      <c r="D472" s="78"/>
      <c r="E472" s="79"/>
      <c r="G472" s="80"/>
      <c r="H472" s="81"/>
      <c r="J472" s="80"/>
    </row>
    <row r="473">
      <c r="A473" s="77"/>
      <c r="D473" s="78"/>
      <c r="E473" s="79"/>
      <c r="G473" s="80"/>
      <c r="H473" s="81"/>
      <c r="J473" s="80"/>
    </row>
    <row r="474">
      <c r="A474" s="77"/>
      <c r="D474" s="78"/>
      <c r="E474" s="79"/>
      <c r="G474" s="80"/>
      <c r="H474" s="81"/>
      <c r="J474" s="80"/>
    </row>
    <row r="475">
      <c r="A475" s="77"/>
      <c r="D475" s="78"/>
      <c r="E475" s="79"/>
      <c r="G475" s="80"/>
      <c r="H475" s="81"/>
      <c r="J475" s="80"/>
    </row>
    <row r="476">
      <c r="A476" s="77"/>
      <c r="D476" s="78"/>
      <c r="E476" s="79"/>
      <c r="G476" s="80"/>
      <c r="H476" s="81"/>
      <c r="J476" s="80"/>
    </row>
    <row r="477">
      <c r="A477" s="77"/>
      <c r="D477" s="78"/>
      <c r="E477" s="79"/>
      <c r="G477" s="80"/>
      <c r="H477" s="81"/>
      <c r="J477" s="80"/>
    </row>
    <row r="478">
      <c r="A478" s="77"/>
      <c r="D478" s="78"/>
      <c r="E478" s="79"/>
      <c r="G478" s="80"/>
      <c r="H478" s="81"/>
      <c r="J478" s="80"/>
    </row>
    <row r="479">
      <c r="A479" s="77"/>
      <c r="D479" s="78"/>
      <c r="E479" s="79"/>
      <c r="G479" s="80"/>
      <c r="H479" s="81"/>
      <c r="J479" s="80"/>
    </row>
    <row r="480">
      <c r="A480" s="77"/>
      <c r="D480" s="78"/>
      <c r="E480" s="79"/>
      <c r="G480" s="80"/>
      <c r="H480" s="81"/>
      <c r="J480" s="80"/>
    </row>
    <row r="481">
      <c r="A481" s="77"/>
      <c r="D481" s="78"/>
      <c r="E481" s="79"/>
      <c r="G481" s="80"/>
      <c r="H481" s="81"/>
      <c r="J481" s="80"/>
    </row>
    <row r="482">
      <c r="A482" s="77"/>
      <c r="D482" s="78"/>
      <c r="E482" s="79"/>
      <c r="G482" s="80"/>
      <c r="H482" s="81"/>
      <c r="J482" s="80"/>
    </row>
    <row r="483">
      <c r="A483" s="77"/>
      <c r="D483" s="78"/>
      <c r="E483" s="79"/>
      <c r="G483" s="80"/>
      <c r="H483" s="81"/>
      <c r="J483" s="80"/>
    </row>
    <row r="484">
      <c r="A484" s="77"/>
      <c r="D484" s="78"/>
      <c r="E484" s="79"/>
      <c r="G484" s="80"/>
      <c r="H484" s="81"/>
      <c r="J484" s="80"/>
    </row>
    <row r="485">
      <c r="A485" s="77"/>
      <c r="D485" s="78"/>
      <c r="E485" s="79"/>
      <c r="G485" s="80"/>
      <c r="H485" s="81"/>
      <c r="J485" s="80"/>
    </row>
    <row r="486">
      <c r="A486" s="77"/>
      <c r="D486" s="78"/>
      <c r="E486" s="79"/>
      <c r="G486" s="80"/>
      <c r="H486" s="81"/>
      <c r="J486" s="80"/>
    </row>
    <row r="487">
      <c r="A487" s="77"/>
      <c r="D487" s="78"/>
      <c r="E487" s="79"/>
      <c r="G487" s="80"/>
      <c r="H487" s="81"/>
      <c r="J487" s="80"/>
    </row>
    <row r="488">
      <c r="A488" s="77"/>
      <c r="D488" s="78"/>
      <c r="E488" s="79"/>
      <c r="G488" s="80"/>
      <c r="H488" s="81"/>
      <c r="J488" s="80"/>
    </row>
    <row r="489">
      <c r="A489" s="77"/>
      <c r="D489" s="78"/>
      <c r="E489" s="79"/>
      <c r="G489" s="80"/>
      <c r="H489" s="81"/>
      <c r="J489" s="80"/>
    </row>
    <row r="490">
      <c r="A490" s="77"/>
      <c r="D490" s="78"/>
      <c r="E490" s="79"/>
      <c r="G490" s="80"/>
      <c r="H490" s="81"/>
      <c r="J490" s="80"/>
    </row>
    <row r="491">
      <c r="A491" s="77"/>
      <c r="D491" s="78"/>
      <c r="E491" s="79"/>
      <c r="G491" s="80"/>
      <c r="H491" s="81"/>
      <c r="J491" s="80"/>
    </row>
    <row r="492">
      <c r="A492" s="77"/>
      <c r="D492" s="78"/>
      <c r="E492" s="79"/>
      <c r="G492" s="80"/>
      <c r="H492" s="81"/>
      <c r="J492" s="80"/>
    </row>
    <row r="493">
      <c r="A493" s="77"/>
      <c r="D493" s="78"/>
      <c r="E493" s="79"/>
      <c r="G493" s="80"/>
      <c r="H493" s="81"/>
      <c r="J493" s="80"/>
    </row>
    <row r="494">
      <c r="A494" s="77"/>
      <c r="D494" s="78"/>
      <c r="E494" s="79"/>
      <c r="G494" s="80"/>
      <c r="H494" s="81"/>
      <c r="J494" s="80"/>
    </row>
    <row r="495">
      <c r="A495" s="77"/>
      <c r="D495" s="78"/>
      <c r="E495" s="79"/>
      <c r="G495" s="80"/>
      <c r="H495" s="81"/>
      <c r="J495" s="80"/>
    </row>
    <row r="496">
      <c r="A496" s="77"/>
      <c r="D496" s="78"/>
      <c r="E496" s="79"/>
      <c r="G496" s="80"/>
      <c r="H496" s="81"/>
      <c r="J496" s="80"/>
    </row>
    <row r="497">
      <c r="A497" s="77"/>
      <c r="D497" s="78"/>
      <c r="E497" s="79"/>
      <c r="G497" s="80"/>
      <c r="H497" s="81"/>
      <c r="J497" s="80"/>
    </row>
    <row r="498">
      <c r="A498" s="77"/>
      <c r="D498" s="78"/>
      <c r="E498" s="79"/>
      <c r="G498" s="80"/>
      <c r="H498" s="81"/>
      <c r="J498" s="80"/>
    </row>
    <row r="499">
      <c r="A499" s="77"/>
      <c r="D499" s="78"/>
      <c r="E499" s="79"/>
      <c r="G499" s="80"/>
      <c r="H499" s="81"/>
      <c r="J499" s="80"/>
    </row>
    <row r="500">
      <c r="A500" s="77"/>
      <c r="D500" s="78"/>
      <c r="E500" s="79"/>
      <c r="G500" s="80"/>
      <c r="H500" s="81"/>
      <c r="J500" s="80"/>
    </row>
    <row r="501">
      <c r="A501" s="77"/>
      <c r="D501" s="78"/>
      <c r="E501" s="79"/>
      <c r="G501" s="80"/>
      <c r="H501" s="81"/>
      <c r="J501" s="80"/>
    </row>
    <row r="502">
      <c r="A502" s="77"/>
      <c r="D502" s="78"/>
      <c r="E502" s="79"/>
      <c r="G502" s="80"/>
      <c r="H502" s="81"/>
      <c r="J502" s="80"/>
    </row>
    <row r="503">
      <c r="A503" s="77"/>
      <c r="D503" s="78"/>
      <c r="E503" s="79"/>
      <c r="G503" s="80"/>
      <c r="H503" s="81"/>
      <c r="J503" s="80"/>
    </row>
    <row r="504">
      <c r="A504" s="77"/>
      <c r="D504" s="78"/>
      <c r="E504" s="79"/>
      <c r="G504" s="80"/>
      <c r="H504" s="81"/>
      <c r="J504" s="80"/>
    </row>
    <row r="505">
      <c r="A505" s="77"/>
      <c r="D505" s="78"/>
      <c r="E505" s="79"/>
      <c r="G505" s="80"/>
      <c r="H505" s="81"/>
      <c r="J505" s="80"/>
    </row>
    <row r="506">
      <c r="A506" s="77"/>
      <c r="D506" s="78"/>
      <c r="E506" s="79"/>
      <c r="G506" s="80"/>
      <c r="H506" s="81"/>
      <c r="J506" s="80"/>
    </row>
    <row r="507">
      <c r="A507" s="77"/>
      <c r="D507" s="78"/>
      <c r="E507" s="79"/>
      <c r="G507" s="80"/>
      <c r="H507" s="81"/>
      <c r="J507" s="80"/>
    </row>
    <row r="508">
      <c r="A508" s="77"/>
      <c r="D508" s="78"/>
      <c r="E508" s="79"/>
      <c r="G508" s="80"/>
      <c r="H508" s="81"/>
      <c r="J508" s="80"/>
    </row>
    <row r="509">
      <c r="A509" s="77"/>
      <c r="D509" s="78"/>
      <c r="E509" s="79"/>
      <c r="G509" s="80"/>
      <c r="H509" s="81"/>
      <c r="J509" s="80"/>
    </row>
    <row r="510">
      <c r="A510" s="77"/>
      <c r="D510" s="78"/>
      <c r="E510" s="79"/>
      <c r="G510" s="80"/>
      <c r="H510" s="81"/>
      <c r="J510" s="80"/>
    </row>
    <row r="511">
      <c r="A511" s="77"/>
      <c r="D511" s="78"/>
      <c r="E511" s="79"/>
      <c r="G511" s="80"/>
      <c r="H511" s="81"/>
      <c r="J511" s="80"/>
    </row>
    <row r="512">
      <c r="A512" s="77"/>
      <c r="D512" s="78"/>
      <c r="E512" s="79"/>
      <c r="G512" s="80"/>
      <c r="H512" s="81"/>
      <c r="J512" s="80"/>
    </row>
    <row r="513">
      <c r="A513" s="77"/>
      <c r="D513" s="78"/>
      <c r="E513" s="79"/>
      <c r="G513" s="80"/>
      <c r="H513" s="81"/>
      <c r="J513" s="80"/>
    </row>
    <row r="514">
      <c r="A514" s="77"/>
      <c r="D514" s="78"/>
      <c r="E514" s="79"/>
      <c r="G514" s="80"/>
      <c r="H514" s="81"/>
      <c r="J514" s="80"/>
    </row>
    <row r="515">
      <c r="A515" s="77"/>
      <c r="D515" s="78"/>
      <c r="E515" s="79"/>
      <c r="G515" s="80"/>
      <c r="H515" s="81"/>
      <c r="J515" s="80"/>
    </row>
    <row r="516">
      <c r="A516" s="77"/>
      <c r="D516" s="78"/>
      <c r="E516" s="79"/>
      <c r="G516" s="80"/>
      <c r="H516" s="81"/>
      <c r="J516" s="80"/>
    </row>
    <row r="517">
      <c r="A517" s="77"/>
      <c r="D517" s="78"/>
      <c r="E517" s="79"/>
      <c r="G517" s="80"/>
      <c r="H517" s="81"/>
      <c r="J517" s="80"/>
    </row>
    <row r="518">
      <c r="A518" s="77"/>
      <c r="D518" s="78"/>
      <c r="E518" s="79"/>
      <c r="G518" s="80"/>
      <c r="H518" s="81"/>
      <c r="J518" s="80"/>
    </row>
    <row r="519">
      <c r="A519" s="77"/>
      <c r="D519" s="78"/>
      <c r="E519" s="79"/>
      <c r="G519" s="80"/>
      <c r="H519" s="81"/>
      <c r="J519" s="80"/>
    </row>
    <row r="520">
      <c r="A520" s="77"/>
      <c r="D520" s="78"/>
      <c r="E520" s="79"/>
      <c r="G520" s="80"/>
      <c r="H520" s="81"/>
      <c r="J520" s="80"/>
    </row>
    <row r="521">
      <c r="A521" s="77"/>
      <c r="D521" s="78"/>
      <c r="E521" s="79"/>
      <c r="G521" s="80"/>
      <c r="H521" s="81"/>
      <c r="J521" s="80"/>
    </row>
    <row r="522">
      <c r="A522" s="77"/>
      <c r="D522" s="78"/>
      <c r="E522" s="79"/>
      <c r="G522" s="80"/>
      <c r="H522" s="81"/>
      <c r="J522" s="80"/>
    </row>
    <row r="523">
      <c r="A523" s="77"/>
      <c r="D523" s="78"/>
      <c r="E523" s="79"/>
      <c r="G523" s="80"/>
      <c r="H523" s="81"/>
      <c r="J523" s="80"/>
    </row>
    <row r="524">
      <c r="A524" s="77"/>
      <c r="D524" s="78"/>
      <c r="E524" s="79"/>
      <c r="G524" s="80"/>
      <c r="H524" s="81"/>
      <c r="J524" s="80"/>
    </row>
    <row r="525">
      <c r="A525" s="77"/>
      <c r="D525" s="78"/>
      <c r="E525" s="79"/>
      <c r="G525" s="80"/>
      <c r="H525" s="81"/>
      <c r="J525" s="80"/>
    </row>
    <row r="526">
      <c r="A526" s="77"/>
      <c r="D526" s="78"/>
      <c r="E526" s="79"/>
      <c r="G526" s="80"/>
      <c r="H526" s="81"/>
      <c r="J526" s="80"/>
    </row>
    <row r="527">
      <c r="A527" s="77"/>
      <c r="D527" s="78"/>
      <c r="E527" s="79"/>
      <c r="G527" s="80"/>
      <c r="H527" s="81"/>
      <c r="J527" s="80"/>
    </row>
    <row r="528">
      <c r="A528" s="77"/>
      <c r="D528" s="78"/>
      <c r="E528" s="79"/>
      <c r="G528" s="80"/>
      <c r="H528" s="81"/>
      <c r="J528" s="80"/>
    </row>
    <row r="529">
      <c r="A529" s="77"/>
      <c r="D529" s="78"/>
      <c r="E529" s="79"/>
      <c r="G529" s="80"/>
      <c r="H529" s="81"/>
      <c r="J529" s="80"/>
    </row>
    <row r="530">
      <c r="A530" s="77"/>
      <c r="D530" s="78"/>
      <c r="E530" s="79"/>
      <c r="G530" s="80"/>
      <c r="H530" s="81"/>
      <c r="J530" s="80"/>
    </row>
    <row r="531">
      <c r="A531" s="77"/>
      <c r="D531" s="78"/>
      <c r="E531" s="79"/>
      <c r="G531" s="80"/>
      <c r="H531" s="81"/>
      <c r="J531" s="80"/>
    </row>
    <row r="532">
      <c r="A532" s="77"/>
      <c r="D532" s="78"/>
      <c r="E532" s="79"/>
      <c r="G532" s="80"/>
      <c r="H532" s="81"/>
      <c r="J532" s="80"/>
    </row>
    <row r="533">
      <c r="A533" s="77"/>
      <c r="D533" s="78"/>
      <c r="E533" s="79"/>
      <c r="G533" s="80"/>
      <c r="H533" s="81"/>
      <c r="J533" s="80"/>
    </row>
    <row r="534">
      <c r="A534" s="77"/>
      <c r="D534" s="78"/>
      <c r="E534" s="79"/>
      <c r="G534" s="80"/>
      <c r="H534" s="81"/>
      <c r="J534" s="80"/>
    </row>
    <row r="535">
      <c r="A535" s="77"/>
      <c r="D535" s="78"/>
      <c r="E535" s="79"/>
      <c r="G535" s="80"/>
      <c r="H535" s="81"/>
      <c r="J535" s="80"/>
    </row>
    <row r="536">
      <c r="A536" s="77"/>
      <c r="D536" s="78"/>
      <c r="E536" s="79"/>
      <c r="G536" s="80"/>
      <c r="H536" s="81"/>
      <c r="J536" s="80"/>
    </row>
    <row r="537">
      <c r="A537" s="77"/>
      <c r="D537" s="78"/>
      <c r="E537" s="79"/>
      <c r="G537" s="80"/>
      <c r="H537" s="81"/>
      <c r="J537" s="80"/>
    </row>
    <row r="538">
      <c r="A538" s="77"/>
      <c r="D538" s="78"/>
      <c r="E538" s="79"/>
      <c r="G538" s="80"/>
      <c r="H538" s="81"/>
      <c r="J538" s="80"/>
    </row>
    <row r="539">
      <c r="A539" s="77"/>
      <c r="D539" s="78"/>
      <c r="E539" s="79"/>
      <c r="G539" s="80"/>
      <c r="H539" s="81"/>
      <c r="J539" s="80"/>
    </row>
    <row r="540">
      <c r="A540" s="77"/>
      <c r="D540" s="78"/>
      <c r="E540" s="79"/>
      <c r="G540" s="80"/>
      <c r="H540" s="81"/>
      <c r="J540" s="80"/>
    </row>
    <row r="541">
      <c r="A541" s="77"/>
      <c r="D541" s="78"/>
      <c r="E541" s="79"/>
      <c r="G541" s="80"/>
      <c r="H541" s="81"/>
      <c r="J541" s="80"/>
    </row>
    <row r="542">
      <c r="A542" s="77"/>
      <c r="D542" s="78"/>
      <c r="E542" s="79"/>
      <c r="G542" s="80"/>
      <c r="H542" s="81"/>
      <c r="J542" s="80"/>
    </row>
    <row r="543">
      <c r="A543" s="77"/>
      <c r="D543" s="78"/>
      <c r="E543" s="79"/>
      <c r="G543" s="80"/>
      <c r="H543" s="81"/>
      <c r="J543" s="80"/>
    </row>
    <row r="544">
      <c r="A544" s="77"/>
      <c r="D544" s="78"/>
      <c r="E544" s="79"/>
      <c r="G544" s="80"/>
      <c r="H544" s="81"/>
      <c r="J544" s="80"/>
    </row>
    <row r="545">
      <c r="A545" s="77"/>
      <c r="D545" s="78"/>
      <c r="E545" s="79"/>
      <c r="G545" s="80"/>
      <c r="H545" s="81"/>
      <c r="J545" s="80"/>
    </row>
    <row r="546">
      <c r="A546" s="77"/>
      <c r="D546" s="78"/>
      <c r="E546" s="79"/>
      <c r="G546" s="80"/>
      <c r="H546" s="81"/>
      <c r="J546" s="80"/>
    </row>
    <row r="547">
      <c r="A547" s="77"/>
      <c r="D547" s="78"/>
      <c r="E547" s="79"/>
      <c r="G547" s="80"/>
      <c r="H547" s="81"/>
      <c r="J547" s="80"/>
    </row>
    <row r="548">
      <c r="A548" s="77"/>
      <c r="D548" s="78"/>
      <c r="E548" s="79"/>
      <c r="G548" s="80"/>
      <c r="H548" s="81"/>
      <c r="J548" s="80"/>
    </row>
    <row r="549">
      <c r="A549" s="77"/>
      <c r="D549" s="78"/>
      <c r="E549" s="79"/>
      <c r="G549" s="80"/>
      <c r="H549" s="81"/>
      <c r="J549" s="80"/>
    </row>
    <row r="550">
      <c r="A550" s="77"/>
      <c r="D550" s="78"/>
      <c r="E550" s="79"/>
      <c r="G550" s="80"/>
      <c r="H550" s="81"/>
      <c r="J550" s="80"/>
    </row>
    <row r="551">
      <c r="A551" s="77"/>
      <c r="D551" s="78"/>
      <c r="E551" s="79"/>
      <c r="G551" s="80"/>
      <c r="H551" s="81"/>
      <c r="J551" s="80"/>
    </row>
    <row r="552">
      <c r="A552" s="77"/>
      <c r="D552" s="78"/>
      <c r="E552" s="79"/>
      <c r="G552" s="80"/>
      <c r="H552" s="81"/>
      <c r="J552" s="80"/>
    </row>
    <row r="553">
      <c r="A553" s="77"/>
      <c r="D553" s="78"/>
      <c r="E553" s="79"/>
      <c r="G553" s="80"/>
      <c r="H553" s="81"/>
      <c r="J553" s="80"/>
    </row>
    <row r="554">
      <c r="A554" s="77"/>
      <c r="D554" s="78"/>
      <c r="E554" s="79"/>
      <c r="G554" s="80"/>
      <c r="H554" s="81"/>
      <c r="J554" s="80"/>
    </row>
    <row r="555">
      <c r="A555" s="77"/>
      <c r="D555" s="78"/>
      <c r="E555" s="79"/>
      <c r="G555" s="80"/>
      <c r="H555" s="81"/>
      <c r="J555" s="80"/>
    </row>
    <row r="556">
      <c r="A556" s="77"/>
      <c r="D556" s="78"/>
      <c r="E556" s="79"/>
      <c r="G556" s="80"/>
      <c r="H556" s="81"/>
      <c r="J556" s="80"/>
    </row>
    <row r="557">
      <c r="A557" s="77"/>
      <c r="D557" s="78"/>
      <c r="E557" s="79"/>
      <c r="G557" s="80"/>
      <c r="H557" s="81"/>
      <c r="J557" s="80"/>
    </row>
    <row r="558">
      <c r="A558" s="77"/>
      <c r="D558" s="78"/>
      <c r="E558" s="79"/>
      <c r="G558" s="80"/>
      <c r="H558" s="81"/>
      <c r="J558" s="80"/>
    </row>
    <row r="559">
      <c r="A559" s="77"/>
      <c r="D559" s="78"/>
      <c r="E559" s="79"/>
      <c r="G559" s="80"/>
      <c r="H559" s="81"/>
      <c r="J559" s="80"/>
    </row>
    <row r="560">
      <c r="A560" s="77"/>
      <c r="D560" s="78"/>
      <c r="E560" s="79"/>
      <c r="G560" s="80"/>
      <c r="H560" s="81"/>
      <c r="J560" s="80"/>
    </row>
    <row r="561">
      <c r="A561" s="77"/>
      <c r="D561" s="78"/>
      <c r="E561" s="79"/>
      <c r="G561" s="80"/>
      <c r="H561" s="81"/>
      <c r="J561" s="80"/>
    </row>
    <row r="562">
      <c r="A562" s="77"/>
      <c r="D562" s="78"/>
      <c r="E562" s="79"/>
      <c r="G562" s="80"/>
      <c r="H562" s="81"/>
      <c r="J562" s="80"/>
    </row>
    <row r="563">
      <c r="A563" s="77"/>
      <c r="D563" s="78"/>
      <c r="E563" s="79"/>
      <c r="G563" s="80"/>
      <c r="H563" s="81"/>
      <c r="J563" s="80"/>
    </row>
    <row r="564">
      <c r="A564" s="77"/>
      <c r="D564" s="78"/>
      <c r="E564" s="79"/>
      <c r="G564" s="80"/>
      <c r="H564" s="81"/>
      <c r="J564" s="80"/>
    </row>
    <row r="565">
      <c r="A565" s="77"/>
      <c r="D565" s="78"/>
      <c r="E565" s="79"/>
      <c r="G565" s="80"/>
      <c r="H565" s="81"/>
      <c r="J565" s="80"/>
    </row>
    <row r="566">
      <c r="A566" s="77"/>
      <c r="D566" s="78"/>
      <c r="E566" s="79"/>
      <c r="G566" s="80"/>
      <c r="H566" s="81"/>
      <c r="J566" s="80"/>
    </row>
    <row r="567">
      <c r="A567" s="77"/>
      <c r="D567" s="78"/>
      <c r="E567" s="79"/>
      <c r="G567" s="80"/>
      <c r="H567" s="81"/>
      <c r="J567" s="80"/>
    </row>
    <row r="568">
      <c r="A568" s="77"/>
      <c r="D568" s="78"/>
      <c r="E568" s="79"/>
      <c r="G568" s="80"/>
      <c r="H568" s="81"/>
      <c r="J568" s="80"/>
    </row>
    <row r="569">
      <c r="A569" s="77"/>
      <c r="D569" s="78"/>
      <c r="E569" s="79"/>
      <c r="G569" s="80"/>
      <c r="H569" s="81"/>
      <c r="J569" s="80"/>
    </row>
    <row r="570">
      <c r="A570" s="77"/>
      <c r="D570" s="78"/>
      <c r="E570" s="79"/>
      <c r="G570" s="80"/>
      <c r="H570" s="81"/>
      <c r="J570" s="80"/>
    </row>
    <row r="571">
      <c r="A571" s="77"/>
      <c r="D571" s="78"/>
      <c r="E571" s="79"/>
      <c r="G571" s="80"/>
      <c r="H571" s="81"/>
      <c r="J571" s="80"/>
    </row>
    <row r="572">
      <c r="A572" s="77"/>
      <c r="D572" s="78"/>
      <c r="E572" s="79"/>
      <c r="G572" s="80"/>
      <c r="H572" s="81"/>
      <c r="J572" s="80"/>
    </row>
    <row r="573">
      <c r="A573" s="77"/>
      <c r="D573" s="78"/>
      <c r="E573" s="79"/>
      <c r="G573" s="80"/>
      <c r="H573" s="81"/>
      <c r="J573" s="80"/>
    </row>
    <row r="574">
      <c r="A574" s="77"/>
      <c r="D574" s="78"/>
      <c r="E574" s="79"/>
      <c r="G574" s="80"/>
      <c r="H574" s="81"/>
      <c r="J574" s="80"/>
    </row>
    <row r="575">
      <c r="A575" s="77"/>
      <c r="D575" s="78"/>
      <c r="E575" s="79"/>
      <c r="G575" s="80"/>
      <c r="H575" s="81"/>
      <c r="J575" s="80"/>
    </row>
    <row r="576">
      <c r="A576" s="77"/>
      <c r="D576" s="78"/>
      <c r="E576" s="79"/>
      <c r="G576" s="80"/>
      <c r="H576" s="81"/>
      <c r="J576" s="80"/>
    </row>
    <row r="577">
      <c r="A577" s="77"/>
      <c r="D577" s="78"/>
      <c r="E577" s="79"/>
      <c r="G577" s="80"/>
      <c r="H577" s="81"/>
      <c r="J577" s="80"/>
    </row>
    <row r="578">
      <c r="A578" s="77"/>
      <c r="D578" s="78"/>
      <c r="E578" s="79"/>
      <c r="G578" s="80"/>
      <c r="H578" s="81"/>
      <c r="J578" s="80"/>
    </row>
    <row r="579">
      <c r="A579" s="77"/>
      <c r="D579" s="78"/>
      <c r="E579" s="79"/>
      <c r="G579" s="80"/>
      <c r="H579" s="81"/>
      <c r="J579" s="80"/>
    </row>
    <row r="580">
      <c r="A580" s="77"/>
      <c r="D580" s="78"/>
      <c r="E580" s="79"/>
      <c r="G580" s="80"/>
      <c r="H580" s="81"/>
      <c r="J580" s="80"/>
    </row>
    <row r="581">
      <c r="A581" s="77"/>
      <c r="D581" s="78"/>
      <c r="E581" s="79"/>
      <c r="G581" s="80"/>
      <c r="H581" s="81"/>
      <c r="J581" s="80"/>
    </row>
    <row r="582">
      <c r="A582" s="77"/>
      <c r="D582" s="78"/>
      <c r="E582" s="79"/>
      <c r="G582" s="80"/>
      <c r="H582" s="81"/>
      <c r="J582" s="80"/>
    </row>
    <row r="583">
      <c r="A583" s="77"/>
      <c r="D583" s="78"/>
      <c r="E583" s="79"/>
      <c r="G583" s="80"/>
      <c r="H583" s="81"/>
      <c r="J583" s="80"/>
    </row>
    <row r="584">
      <c r="A584" s="77"/>
      <c r="D584" s="78"/>
      <c r="E584" s="79"/>
      <c r="G584" s="80"/>
      <c r="H584" s="81"/>
      <c r="J584" s="80"/>
    </row>
    <row r="585">
      <c r="A585" s="77"/>
      <c r="D585" s="78"/>
      <c r="E585" s="79"/>
      <c r="G585" s="80"/>
      <c r="H585" s="81"/>
      <c r="J585" s="80"/>
    </row>
    <row r="586">
      <c r="A586" s="77"/>
      <c r="D586" s="78"/>
      <c r="E586" s="79"/>
      <c r="G586" s="80"/>
      <c r="H586" s="81"/>
      <c r="J586" s="80"/>
    </row>
    <row r="587">
      <c r="A587" s="77"/>
      <c r="D587" s="78"/>
      <c r="E587" s="79"/>
      <c r="G587" s="80"/>
      <c r="H587" s="81"/>
      <c r="J587" s="80"/>
    </row>
    <row r="588">
      <c r="A588" s="77"/>
      <c r="D588" s="78"/>
      <c r="E588" s="79"/>
      <c r="G588" s="80"/>
      <c r="H588" s="81"/>
      <c r="J588" s="80"/>
    </row>
    <row r="589">
      <c r="A589" s="77"/>
      <c r="D589" s="78"/>
      <c r="E589" s="79"/>
      <c r="G589" s="80"/>
      <c r="H589" s="81"/>
      <c r="J589" s="80"/>
    </row>
    <row r="590">
      <c r="A590" s="77"/>
      <c r="D590" s="78"/>
      <c r="E590" s="79"/>
      <c r="G590" s="80"/>
      <c r="H590" s="81"/>
      <c r="J590" s="80"/>
    </row>
    <row r="591">
      <c r="A591" s="77"/>
      <c r="D591" s="78"/>
      <c r="E591" s="79"/>
      <c r="G591" s="80"/>
      <c r="H591" s="81"/>
      <c r="J591" s="80"/>
    </row>
    <row r="592">
      <c r="A592" s="77"/>
      <c r="D592" s="78"/>
      <c r="E592" s="79"/>
      <c r="G592" s="80"/>
      <c r="H592" s="81"/>
      <c r="J592" s="80"/>
    </row>
    <row r="593">
      <c r="A593" s="77"/>
      <c r="D593" s="78"/>
      <c r="E593" s="79"/>
      <c r="G593" s="80"/>
      <c r="H593" s="81"/>
      <c r="J593" s="80"/>
    </row>
    <row r="594">
      <c r="A594" s="77"/>
      <c r="D594" s="78"/>
      <c r="E594" s="79"/>
      <c r="G594" s="80"/>
      <c r="H594" s="81"/>
      <c r="J594" s="80"/>
    </row>
    <row r="595">
      <c r="A595" s="77"/>
      <c r="D595" s="78"/>
      <c r="E595" s="79"/>
      <c r="G595" s="80"/>
      <c r="H595" s="81"/>
      <c r="J595" s="80"/>
    </row>
    <row r="596">
      <c r="A596" s="77"/>
      <c r="D596" s="78"/>
      <c r="E596" s="79"/>
      <c r="G596" s="80"/>
      <c r="H596" s="81"/>
      <c r="J596" s="80"/>
    </row>
    <row r="597">
      <c r="A597" s="77"/>
      <c r="D597" s="78"/>
      <c r="E597" s="79"/>
      <c r="G597" s="80"/>
      <c r="H597" s="81"/>
      <c r="J597" s="80"/>
    </row>
    <row r="598">
      <c r="A598" s="77"/>
      <c r="D598" s="78"/>
      <c r="E598" s="79"/>
      <c r="G598" s="80"/>
      <c r="H598" s="81"/>
      <c r="J598" s="80"/>
    </row>
    <row r="599">
      <c r="A599" s="77"/>
      <c r="D599" s="78"/>
      <c r="E599" s="79"/>
      <c r="G599" s="80"/>
      <c r="H599" s="81"/>
      <c r="J599" s="80"/>
    </row>
    <row r="600">
      <c r="A600" s="77"/>
      <c r="D600" s="78"/>
      <c r="E600" s="79"/>
      <c r="G600" s="80"/>
      <c r="H600" s="81"/>
      <c r="J600" s="80"/>
    </row>
    <row r="601">
      <c r="A601" s="77"/>
      <c r="D601" s="78"/>
      <c r="E601" s="79"/>
      <c r="G601" s="80"/>
      <c r="H601" s="81"/>
      <c r="J601" s="80"/>
    </row>
    <row r="602">
      <c r="A602" s="77"/>
      <c r="D602" s="78"/>
      <c r="E602" s="79"/>
      <c r="G602" s="80"/>
      <c r="H602" s="81"/>
      <c r="J602" s="80"/>
    </row>
    <row r="603">
      <c r="A603" s="77"/>
      <c r="D603" s="78"/>
      <c r="E603" s="79"/>
      <c r="G603" s="80"/>
      <c r="H603" s="81"/>
      <c r="J603" s="80"/>
    </row>
    <row r="604">
      <c r="A604" s="77"/>
      <c r="D604" s="78"/>
      <c r="E604" s="79"/>
      <c r="G604" s="80"/>
      <c r="H604" s="81"/>
      <c r="J604" s="80"/>
    </row>
    <row r="605">
      <c r="A605" s="77"/>
      <c r="D605" s="78"/>
      <c r="E605" s="79"/>
      <c r="G605" s="80"/>
      <c r="H605" s="81"/>
      <c r="J605" s="80"/>
    </row>
    <row r="606">
      <c r="A606" s="77"/>
      <c r="D606" s="78"/>
      <c r="E606" s="79"/>
      <c r="G606" s="80"/>
      <c r="H606" s="81"/>
      <c r="J606" s="80"/>
    </row>
    <row r="607">
      <c r="A607" s="77"/>
      <c r="D607" s="78"/>
      <c r="E607" s="79"/>
      <c r="G607" s="80"/>
      <c r="H607" s="81"/>
      <c r="J607" s="80"/>
    </row>
    <row r="608">
      <c r="A608" s="77"/>
      <c r="D608" s="78"/>
      <c r="E608" s="79"/>
      <c r="G608" s="80"/>
      <c r="H608" s="81"/>
      <c r="J608" s="80"/>
    </row>
    <row r="609">
      <c r="A609" s="77"/>
      <c r="D609" s="78"/>
      <c r="E609" s="79"/>
      <c r="G609" s="80"/>
      <c r="H609" s="81"/>
      <c r="J609" s="80"/>
    </row>
    <row r="610">
      <c r="A610" s="77"/>
      <c r="D610" s="78"/>
      <c r="E610" s="79"/>
      <c r="G610" s="80"/>
      <c r="H610" s="81"/>
      <c r="J610" s="80"/>
    </row>
    <row r="611">
      <c r="A611" s="77"/>
      <c r="D611" s="78"/>
      <c r="E611" s="79"/>
      <c r="G611" s="80"/>
      <c r="H611" s="81"/>
      <c r="J611" s="80"/>
    </row>
    <row r="612">
      <c r="A612" s="77"/>
      <c r="D612" s="78"/>
      <c r="E612" s="79"/>
      <c r="G612" s="80"/>
      <c r="H612" s="81"/>
      <c r="J612" s="80"/>
    </row>
    <row r="613">
      <c r="A613" s="77"/>
      <c r="D613" s="78"/>
      <c r="E613" s="79"/>
      <c r="G613" s="80"/>
      <c r="H613" s="81"/>
      <c r="J613" s="80"/>
    </row>
    <row r="614">
      <c r="A614" s="77"/>
      <c r="D614" s="78"/>
      <c r="E614" s="79"/>
      <c r="G614" s="80"/>
      <c r="H614" s="81"/>
      <c r="J614" s="80"/>
    </row>
    <row r="615">
      <c r="A615" s="77"/>
      <c r="D615" s="78"/>
      <c r="E615" s="79"/>
      <c r="G615" s="80"/>
      <c r="H615" s="81"/>
      <c r="J615" s="80"/>
    </row>
    <row r="616">
      <c r="A616" s="77"/>
      <c r="D616" s="78"/>
      <c r="E616" s="79"/>
      <c r="G616" s="80"/>
      <c r="H616" s="81"/>
      <c r="J616" s="80"/>
    </row>
    <row r="617">
      <c r="A617" s="77"/>
      <c r="D617" s="78"/>
      <c r="E617" s="79"/>
      <c r="G617" s="80"/>
      <c r="H617" s="81"/>
      <c r="J617" s="80"/>
    </row>
    <row r="618">
      <c r="A618" s="77"/>
      <c r="D618" s="78"/>
      <c r="E618" s="79"/>
      <c r="G618" s="80"/>
      <c r="H618" s="81"/>
      <c r="J618" s="80"/>
    </row>
    <row r="619">
      <c r="A619" s="77"/>
      <c r="D619" s="78"/>
      <c r="E619" s="79"/>
      <c r="G619" s="80"/>
      <c r="H619" s="81"/>
      <c r="J619" s="80"/>
    </row>
    <row r="620">
      <c r="A620" s="77"/>
      <c r="D620" s="78"/>
      <c r="E620" s="79"/>
      <c r="G620" s="80"/>
      <c r="H620" s="81"/>
      <c r="J620" s="80"/>
    </row>
    <row r="621">
      <c r="A621" s="77"/>
      <c r="D621" s="78"/>
      <c r="E621" s="79"/>
      <c r="G621" s="80"/>
      <c r="H621" s="81"/>
      <c r="J621" s="80"/>
    </row>
    <row r="622">
      <c r="A622" s="77"/>
      <c r="D622" s="78"/>
      <c r="E622" s="79"/>
      <c r="G622" s="80"/>
      <c r="H622" s="81"/>
      <c r="J622" s="80"/>
    </row>
    <row r="623">
      <c r="A623" s="77"/>
      <c r="D623" s="78"/>
      <c r="E623" s="79"/>
      <c r="G623" s="80"/>
      <c r="H623" s="81"/>
      <c r="J623" s="80"/>
    </row>
    <row r="624">
      <c r="A624" s="77"/>
      <c r="D624" s="78"/>
      <c r="E624" s="79"/>
      <c r="G624" s="80"/>
      <c r="H624" s="81"/>
      <c r="J624" s="80"/>
    </row>
    <row r="625">
      <c r="A625" s="77"/>
      <c r="D625" s="78"/>
      <c r="E625" s="79"/>
      <c r="G625" s="80"/>
      <c r="H625" s="81"/>
      <c r="J625" s="80"/>
    </row>
    <row r="626">
      <c r="A626" s="77"/>
      <c r="D626" s="78"/>
      <c r="E626" s="79"/>
      <c r="G626" s="80"/>
      <c r="H626" s="81"/>
      <c r="J626" s="80"/>
    </row>
    <row r="627">
      <c r="A627" s="77"/>
      <c r="D627" s="78"/>
      <c r="E627" s="79"/>
      <c r="G627" s="80"/>
      <c r="H627" s="81"/>
      <c r="J627" s="80"/>
    </row>
    <row r="628">
      <c r="A628" s="77"/>
      <c r="D628" s="78"/>
      <c r="E628" s="79"/>
      <c r="G628" s="80"/>
      <c r="H628" s="81"/>
      <c r="J628" s="80"/>
    </row>
    <row r="629">
      <c r="A629" s="77"/>
      <c r="D629" s="78"/>
      <c r="E629" s="79"/>
      <c r="G629" s="80"/>
      <c r="H629" s="81"/>
      <c r="J629" s="80"/>
    </row>
    <row r="630">
      <c r="A630" s="77"/>
      <c r="D630" s="78"/>
      <c r="E630" s="79"/>
      <c r="G630" s="80"/>
      <c r="H630" s="81"/>
      <c r="J630" s="80"/>
    </row>
    <row r="631">
      <c r="A631" s="77"/>
      <c r="D631" s="78"/>
      <c r="E631" s="79"/>
      <c r="G631" s="80"/>
      <c r="H631" s="81"/>
      <c r="J631" s="80"/>
    </row>
    <row r="632">
      <c r="A632" s="77"/>
      <c r="D632" s="78"/>
      <c r="E632" s="79"/>
      <c r="G632" s="80"/>
      <c r="H632" s="81"/>
      <c r="J632" s="80"/>
    </row>
    <row r="633">
      <c r="A633" s="77"/>
      <c r="D633" s="78"/>
      <c r="E633" s="79"/>
      <c r="G633" s="80"/>
      <c r="H633" s="81"/>
      <c r="J633" s="80"/>
    </row>
    <row r="634">
      <c r="A634" s="77"/>
      <c r="D634" s="78"/>
      <c r="E634" s="79"/>
      <c r="G634" s="80"/>
      <c r="H634" s="81"/>
      <c r="J634" s="80"/>
    </row>
    <row r="635">
      <c r="A635" s="77"/>
      <c r="D635" s="78"/>
      <c r="E635" s="79"/>
      <c r="G635" s="80"/>
      <c r="H635" s="81"/>
      <c r="J635" s="80"/>
    </row>
    <row r="636">
      <c r="A636" s="77"/>
      <c r="D636" s="78"/>
      <c r="E636" s="79"/>
      <c r="G636" s="80"/>
      <c r="H636" s="81"/>
      <c r="J636" s="80"/>
    </row>
    <row r="637">
      <c r="A637" s="77"/>
      <c r="D637" s="78"/>
      <c r="E637" s="79"/>
      <c r="G637" s="80"/>
      <c r="H637" s="81"/>
      <c r="J637" s="80"/>
    </row>
    <row r="638">
      <c r="A638" s="77"/>
      <c r="D638" s="78"/>
      <c r="E638" s="79"/>
      <c r="G638" s="80"/>
      <c r="H638" s="81"/>
      <c r="J638" s="80"/>
    </row>
    <row r="639">
      <c r="A639" s="77"/>
      <c r="D639" s="78"/>
      <c r="E639" s="79"/>
      <c r="G639" s="80"/>
      <c r="H639" s="81"/>
      <c r="J639" s="80"/>
    </row>
    <row r="640">
      <c r="A640" s="77"/>
      <c r="D640" s="78"/>
      <c r="E640" s="79"/>
      <c r="G640" s="80"/>
      <c r="H640" s="81"/>
      <c r="J640" s="80"/>
    </row>
    <row r="641">
      <c r="A641" s="77"/>
      <c r="D641" s="78"/>
      <c r="E641" s="79"/>
      <c r="G641" s="80"/>
      <c r="H641" s="81"/>
      <c r="J641" s="80"/>
    </row>
    <row r="642">
      <c r="A642" s="77"/>
      <c r="D642" s="78"/>
      <c r="E642" s="79"/>
      <c r="G642" s="80"/>
      <c r="H642" s="81"/>
      <c r="J642" s="80"/>
    </row>
    <row r="643">
      <c r="A643" s="77"/>
      <c r="D643" s="78"/>
      <c r="E643" s="79"/>
      <c r="G643" s="80"/>
      <c r="H643" s="81"/>
      <c r="J643" s="80"/>
    </row>
    <row r="644">
      <c r="A644" s="77"/>
      <c r="D644" s="78"/>
      <c r="E644" s="79"/>
      <c r="G644" s="80"/>
      <c r="H644" s="81"/>
      <c r="J644" s="80"/>
    </row>
    <row r="645">
      <c r="A645" s="77"/>
      <c r="D645" s="78"/>
      <c r="E645" s="79"/>
      <c r="G645" s="80"/>
      <c r="H645" s="81"/>
      <c r="J645" s="80"/>
    </row>
    <row r="646">
      <c r="A646" s="77"/>
      <c r="D646" s="78"/>
      <c r="E646" s="79"/>
      <c r="G646" s="80"/>
      <c r="H646" s="81"/>
      <c r="J646" s="80"/>
    </row>
    <row r="647">
      <c r="A647" s="77"/>
      <c r="D647" s="78"/>
      <c r="E647" s="79"/>
      <c r="G647" s="80"/>
      <c r="H647" s="81"/>
      <c r="J647" s="80"/>
    </row>
    <row r="648">
      <c r="A648" s="77"/>
      <c r="D648" s="78"/>
      <c r="E648" s="79"/>
      <c r="G648" s="80"/>
      <c r="H648" s="81"/>
      <c r="J648" s="80"/>
    </row>
    <row r="649">
      <c r="A649" s="77"/>
      <c r="D649" s="78"/>
      <c r="E649" s="79"/>
      <c r="G649" s="80"/>
      <c r="H649" s="81"/>
      <c r="J649" s="80"/>
    </row>
    <row r="650">
      <c r="A650" s="77"/>
      <c r="D650" s="78"/>
      <c r="E650" s="79"/>
      <c r="G650" s="80"/>
      <c r="H650" s="81"/>
      <c r="J650" s="80"/>
    </row>
    <row r="651">
      <c r="A651" s="77"/>
      <c r="D651" s="78"/>
      <c r="E651" s="79"/>
      <c r="G651" s="80"/>
      <c r="H651" s="81"/>
      <c r="J651" s="80"/>
    </row>
    <row r="652">
      <c r="A652" s="77"/>
      <c r="D652" s="78"/>
      <c r="E652" s="79"/>
      <c r="G652" s="80"/>
      <c r="H652" s="81"/>
      <c r="J652" s="80"/>
    </row>
    <row r="653">
      <c r="A653" s="77"/>
      <c r="D653" s="78"/>
      <c r="E653" s="79"/>
      <c r="G653" s="80"/>
      <c r="H653" s="81"/>
      <c r="J653" s="80"/>
    </row>
    <row r="654">
      <c r="A654" s="77"/>
      <c r="D654" s="78"/>
      <c r="E654" s="79"/>
      <c r="G654" s="80"/>
      <c r="H654" s="81"/>
      <c r="J654" s="80"/>
    </row>
    <row r="655">
      <c r="A655" s="77"/>
      <c r="D655" s="78"/>
      <c r="E655" s="79"/>
      <c r="G655" s="80"/>
      <c r="H655" s="81"/>
      <c r="J655" s="80"/>
    </row>
    <row r="656">
      <c r="A656" s="77"/>
      <c r="D656" s="78"/>
      <c r="E656" s="79"/>
      <c r="G656" s="80"/>
      <c r="H656" s="81"/>
      <c r="J656" s="80"/>
    </row>
    <row r="657">
      <c r="A657" s="77"/>
      <c r="D657" s="78"/>
      <c r="E657" s="79"/>
      <c r="G657" s="80"/>
      <c r="H657" s="81"/>
      <c r="J657" s="80"/>
    </row>
    <row r="658">
      <c r="A658" s="77"/>
      <c r="D658" s="78"/>
      <c r="E658" s="79"/>
      <c r="G658" s="80"/>
      <c r="H658" s="81"/>
      <c r="J658" s="80"/>
    </row>
    <row r="659">
      <c r="A659" s="77"/>
      <c r="D659" s="78"/>
      <c r="E659" s="79"/>
      <c r="G659" s="80"/>
      <c r="H659" s="81"/>
      <c r="J659" s="80"/>
    </row>
    <row r="660">
      <c r="A660" s="77"/>
      <c r="D660" s="78"/>
      <c r="E660" s="79"/>
      <c r="G660" s="80"/>
      <c r="H660" s="81"/>
      <c r="J660" s="80"/>
    </row>
    <row r="661">
      <c r="A661" s="77"/>
      <c r="D661" s="78"/>
      <c r="E661" s="79"/>
      <c r="G661" s="80"/>
      <c r="H661" s="81"/>
      <c r="J661" s="80"/>
    </row>
    <row r="662">
      <c r="A662" s="77"/>
      <c r="D662" s="78"/>
      <c r="E662" s="79"/>
      <c r="G662" s="80"/>
      <c r="H662" s="81"/>
      <c r="J662" s="80"/>
    </row>
    <row r="663">
      <c r="A663" s="77"/>
      <c r="D663" s="78"/>
      <c r="E663" s="79"/>
      <c r="G663" s="80"/>
      <c r="H663" s="81"/>
      <c r="J663" s="80"/>
    </row>
    <row r="664">
      <c r="A664" s="77"/>
      <c r="D664" s="78"/>
      <c r="E664" s="79"/>
      <c r="G664" s="80"/>
      <c r="H664" s="81"/>
      <c r="J664" s="80"/>
    </row>
    <row r="665">
      <c r="A665" s="77"/>
      <c r="D665" s="78"/>
      <c r="E665" s="79"/>
      <c r="G665" s="80"/>
      <c r="H665" s="81"/>
      <c r="J665" s="80"/>
    </row>
    <row r="666">
      <c r="A666" s="77"/>
      <c r="D666" s="78"/>
      <c r="E666" s="79"/>
      <c r="G666" s="80"/>
      <c r="H666" s="81"/>
      <c r="J666" s="80"/>
    </row>
    <row r="667">
      <c r="A667" s="77"/>
      <c r="D667" s="78"/>
      <c r="E667" s="79"/>
      <c r="G667" s="80"/>
      <c r="H667" s="81"/>
      <c r="J667" s="80"/>
    </row>
    <row r="668">
      <c r="A668" s="77"/>
      <c r="D668" s="78"/>
      <c r="E668" s="79"/>
      <c r="G668" s="80"/>
      <c r="H668" s="81"/>
      <c r="J668" s="80"/>
    </row>
    <row r="669">
      <c r="A669" s="77"/>
      <c r="D669" s="78"/>
      <c r="E669" s="79"/>
      <c r="G669" s="80"/>
      <c r="H669" s="81"/>
      <c r="J669" s="80"/>
    </row>
    <row r="670">
      <c r="A670" s="77"/>
      <c r="D670" s="78"/>
      <c r="E670" s="79"/>
      <c r="G670" s="80"/>
      <c r="H670" s="81"/>
      <c r="J670" s="80"/>
    </row>
    <row r="671">
      <c r="A671" s="77"/>
      <c r="D671" s="78"/>
      <c r="E671" s="79"/>
      <c r="G671" s="80"/>
      <c r="H671" s="81"/>
      <c r="J671" s="80"/>
    </row>
    <row r="672">
      <c r="A672" s="77"/>
      <c r="D672" s="78"/>
      <c r="E672" s="79"/>
      <c r="G672" s="80"/>
      <c r="H672" s="81"/>
      <c r="J672" s="80"/>
    </row>
    <row r="673">
      <c r="A673" s="77"/>
      <c r="D673" s="78"/>
      <c r="E673" s="79"/>
      <c r="G673" s="80"/>
      <c r="H673" s="81"/>
      <c r="J673" s="80"/>
    </row>
    <row r="674">
      <c r="A674" s="77"/>
      <c r="D674" s="78"/>
      <c r="E674" s="79"/>
      <c r="G674" s="80"/>
      <c r="H674" s="81"/>
      <c r="J674" s="80"/>
    </row>
    <row r="675">
      <c r="A675" s="77"/>
      <c r="D675" s="78"/>
      <c r="E675" s="79"/>
      <c r="G675" s="80"/>
      <c r="H675" s="81"/>
      <c r="J675" s="80"/>
    </row>
    <row r="676">
      <c r="A676" s="77"/>
      <c r="D676" s="78"/>
      <c r="E676" s="79"/>
      <c r="G676" s="80"/>
      <c r="H676" s="81"/>
      <c r="J676" s="80"/>
    </row>
    <row r="677">
      <c r="A677" s="77"/>
      <c r="D677" s="78"/>
      <c r="E677" s="79"/>
      <c r="G677" s="80"/>
      <c r="H677" s="81"/>
      <c r="J677" s="80"/>
    </row>
    <row r="678">
      <c r="A678" s="77"/>
      <c r="D678" s="78"/>
      <c r="E678" s="79"/>
      <c r="G678" s="80"/>
      <c r="H678" s="81"/>
      <c r="J678" s="80"/>
    </row>
    <row r="679">
      <c r="A679" s="77"/>
      <c r="D679" s="78"/>
      <c r="E679" s="79"/>
      <c r="G679" s="80"/>
      <c r="H679" s="81"/>
      <c r="J679" s="80"/>
    </row>
    <row r="680">
      <c r="A680" s="77"/>
      <c r="D680" s="78"/>
      <c r="E680" s="79"/>
      <c r="G680" s="80"/>
      <c r="H680" s="81"/>
      <c r="J680" s="80"/>
    </row>
    <row r="681">
      <c r="A681" s="77"/>
      <c r="D681" s="78"/>
      <c r="E681" s="79"/>
      <c r="G681" s="80"/>
      <c r="H681" s="81"/>
      <c r="J681" s="80"/>
    </row>
    <row r="682">
      <c r="A682" s="77"/>
      <c r="D682" s="78"/>
      <c r="E682" s="79"/>
      <c r="G682" s="80"/>
      <c r="H682" s="81"/>
      <c r="J682" s="80"/>
    </row>
    <row r="683">
      <c r="A683" s="77"/>
      <c r="D683" s="78"/>
      <c r="E683" s="79"/>
      <c r="G683" s="80"/>
      <c r="H683" s="81"/>
      <c r="J683" s="80"/>
    </row>
    <row r="684">
      <c r="A684" s="77"/>
      <c r="D684" s="78"/>
      <c r="E684" s="79"/>
      <c r="G684" s="80"/>
      <c r="H684" s="81"/>
      <c r="J684" s="80"/>
    </row>
    <row r="685">
      <c r="A685" s="77"/>
      <c r="D685" s="78"/>
      <c r="E685" s="79"/>
      <c r="G685" s="80"/>
      <c r="H685" s="81"/>
      <c r="J685" s="80"/>
    </row>
    <row r="686">
      <c r="A686" s="77"/>
      <c r="D686" s="78"/>
      <c r="E686" s="79"/>
      <c r="G686" s="80"/>
      <c r="H686" s="81"/>
      <c r="J686" s="80"/>
    </row>
    <row r="687">
      <c r="A687" s="77"/>
      <c r="D687" s="78"/>
      <c r="E687" s="79"/>
      <c r="G687" s="80"/>
      <c r="H687" s="81"/>
      <c r="J687" s="80"/>
    </row>
    <row r="688">
      <c r="A688" s="77"/>
      <c r="D688" s="78"/>
      <c r="E688" s="79"/>
      <c r="G688" s="80"/>
      <c r="H688" s="81"/>
      <c r="J688" s="80"/>
    </row>
    <row r="689">
      <c r="A689" s="77"/>
      <c r="D689" s="78"/>
      <c r="E689" s="79"/>
      <c r="G689" s="80"/>
      <c r="H689" s="81"/>
      <c r="J689" s="80"/>
    </row>
    <row r="690">
      <c r="A690" s="77"/>
      <c r="D690" s="78"/>
      <c r="E690" s="79"/>
      <c r="G690" s="80"/>
      <c r="H690" s="81"/>
      <c r="J690" s="80"/>
    </row>
    <row r="691">
      <c r="A691" s="77"/>
      <c r="D691" s="78"/>
      <c r="E691" s="79"/>
      <c r="G691" s="80"/>
      <c r="H691" s="81"/>
      <c r="J691" s="80"/>
    </row>
    <row r="692">
      <c r="A692" s="77"/>
      <c r="D692" s="78"/>
      <c r="E692" s="79"/>
      <c r="G692" s="80"/>
      <c r="H692" s="81"/>
      <c r="J692" s="80"/>
    </row>
    <row r="693">
      <c r="A693" s="77"/>
      <c r="D693" s="78"/>
      <c r="E693" s="79"/>
      <c r="G693" s="80"/>
      <c r="H693" s="81"/>
      <c r="J693" s="80"/>
    </row>
    <row r="694">
      <c r="A694" s="77"/>
      <c r="D694" s="78"/>
      <c r="E694" s="79"/>
      <c r="G694" s="80"/>
      <c r="H694" s="81"/>
      <c r="J694" s="80"/>
    </row>
    <row r="695">
      <c r="A695" s="77"/>
      <c r="D695" s="78"/>
      <c r="E695" s="79"/>
      <c r="G695" s="80"/>
      <c r="H695" s="81"/>
      <c r="J695" s="80"/>
    </row>
    <row r="696">
      <c r="A696" s="77"/>
      <c r="D696" s="78"/>
      <c r="E696" s="79"/>
      <c r="G696" s="80"/>
      <c r="H696" s="81"/>
      <c r="J696" s="80"/>
    </row>
    <row r="697">
      <c r="A697" s="77"/>
      <c r="D697" s="78"/>
      <c r="E697" s="79"/>
      <c r="G697" s="80"/>
      <c r="H697" s="81"/>
      <c r="J697" s="80"/>
    </row>
    <row r="698">
      <c r="A698" s="77"/>
      <c r="D698" s="78"/>
      <c r="E698" s="79"/>
      <c r="G698" s="80"/>
      <c r="H698" s="81"/>
      <c r="J698" s="80"/>
    </row>
    <row r="699">
      <c r="A699" s="77"/>
      <c r="D699" s="78"/>
      <c r="E699" s="79"/>
      <c r="G699" s="80"/>
      <c r="H699" s="81"/>
      <c r="J699" s="80"/>
    </row>
    <row r="700">
      <c r="A700" s="77"/>
      <c r="D700" s="78"/>
      <c r="E700" s="79"/>
      <c r="G700" s="80"/>
      <c r="H700" s="81"/>
      <c r="J700" s="80"/>
    </row>
    <row r="701">
      <c r="A701" s="77"/>
      <c r="D701" s="78"/>
      <c r="E701" s="79"/>
      <c r="G701" s="80"/>
      <c r="H701" s="81"/>
      <c r="J701" s="80"/>
    </row>
    <row r="702">
      <c r="A702" s="77"/>
      <c r="D702" s="78"/>
      <c r="E702" s="79"/>
      <c r="G702" s="80"/>
      <c r="H702" s="81"/>
      <c r="J702" s="80"/>
    </row>
    <row r="703">
      <c r="A703" s="77"/>
      <c r="D703" s="78"/>
      <c r="E703" s="79"/>
      <c r="G703" s="80"/>
      <c r="H703" s="81"/>
      <c r="J703" s="80"/>
    </row>
  </sheetData>
  <mergeCells count="21">
    <mergeCell ref="B11:B13"/>
    <mergeCell ref="C11:C13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  <mergeCell ref="A102:C102"/>
    <mergeCell ref="D102:H102"/>
    <mergeCell ref="D11:D13"/>
    <mergeCell ref="E11:F11"/>
    <mergeCell ref="E12:E13"/>
    <mergeCell ref="F12:F13"/>
    <mergeCell ref="A99:G99"/>
    <mergeCell ref="A100:G100"/>
    <mergeCell ref="A101:G101"/>
  </mergeCells>
  <drawing r:id="rId1"/>
</worksheet>
</file>